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-312\Desktop\Информация по закл.договорам\"/>
    </mc:Choice>
  </mc:AlternateContent>
  <xr:revisionPtr revIDLastSave="0" documentId="13_ncr:1_{E8B26168-6CD9-48ED-B0D0-9AE4A84DD822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тип средств 340 продукты" sheetId="4" r:id="rId1"/>
    <sheet name="тип средств добров" sheetId="5" r:id="rId2"/>
    <sheet name="тип средств бюджет" sheetId="7" r:id="rId3"/>
  </sheets>
  <calcPr calcId="191029"/>
  <customWorkbookViews>
    <customWorkbookView name="203-1 - Личное представление" guid="{6EC8096C-F56B-4995-840C-0C0AE335BD49}" mergeInterval="0" personalView="1" maximized="1" windowWidth="1268" windowHeight="78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4" l="1"/>
  <c r="L46" i="4"/>
  <c r="E49" i="7" l="1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E52" i="7"/>
  <c r="E30" i="7" l="1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50" i="7"/>
  <c r="E51" i="7"/>
  <c r="E29" i="7"/>
  <c r="E9" i="7" l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53" i="7" l="1"/>
  <c r="E21" i="4"/>
  <c r="E9" i="4"/>
  <c r="E10" i="4"/>
  <c r="E11" i="4"/>
  <c r="E12" i="4"/>
  <c r="E13" i="4"/>
  <c r="E14" i="4"/>
  <c r="E15" i="4"/>
  <c r="E16" i="4"/>
  <c r="E17" i="4"/>
  <c r="E18" i="4"/>
  <c r="E19" i="4"/>
  <c r="E20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8" i="4"/>
  <c r="J54" i="7" l="1"/>
  <c r="E34" i="5" l="1"/>
  <c r="H45" i="4" l="1"/>
  <c r="I45" i="4"/>
  <c r="I46" i="4" s="1"/>
  <c r="J45" i="4"/>
  <c r="J46" i="4" s="1"/>
  <c r="K45" i="4"/>
  <c r="K46" i="4" s="1"/>
  <c r="L45" i="4"/>
  <c r="F48" i="5" l="1"/>
  <c r="E23" i="5" l="1"/>
  <c r="M48" i="5" l="1"/>
  <c r="N48" i="5"/>
  <c r="O48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4" i="5"/>
  <c r="E25" i="5"/>
  <c r="E26" i="5"/>
  <c r="E27" i="5"/>
  <c r="E28" i="5"/>
  <c r="E29" i="5"/>
  <c r="E30" i="5"/>
  <c r="E31" i="5"/>
  <c r="E32" i="5"/>
  <c r="E33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7" i="5"/>
  <c r="E48" i="5" l="1"/>
  <c r="P54" i="7" l="1"/>
  <c r="G45" i="4" l="1"/>
  <c r="T54" i="7" l="1"/>
  <c r="U54" i="7"/>
  <c r="V54" i="7"/>
  <c r="O54" i="7" l="1"/>
  <c r="Q54" i="7"/>
  <c r="R54" i="7"/>
  <c r="S54" i="7"/>
  <c r="H48" i="5" l="1"/>
  <c r="I48" i="5"/>
  <c r="J48" i="5"/>
  <c r="K48" i="5"/>
  <c r="L48" i="5"/>
  <c r="E45" i="4" l="1"/>
  <c r="H54" i="7"/>
  <c r="I54" i="7"/>
  <c r="N54" i="7"/>
  <c r="K54" i="7"/>
  <c r="M49" i="5"/>
  <c r="N49" i="5"/>
  <c r="G56" i="4"/>
  <c r="G57" i="4"/>
  <c r="G58" i="4"/>
  <c r="L54" i="7" l="1"/>
  <c r="G54" i="7"/>
</calcChain>
</file>

<file path=xl/sharedStrings.xml><?xml version="1.0" encoding="utf-8"?>
<sst xmlns="http://schemas.openxmlformats.org/spreadsheetml/2006/main" count="175" uniqueCount="130">
  <si>
    <t>№ договора</t>
  </si>
  <si>
    <t>Предмет договора</t>
  </si>
  <si>
    <t>Сумма, руб.</t>
  </si>
  <si>
    <t>Поставщик</t>
  </si>
  <si>
    <t>рыба</t>
  </si>
  <si>
    <t>хлеб</t>
  </si>
  <si>
    <t>дата договора</t>
  </si>
  <si>
    <t>бакалея</t>
  </si>
  <si>
    <t>мясо</t>
  </si>
  <si>
    <t xml:space="preserve">Лимит </t>
  </si>
  <si>
    <t>08.92.00</t>
  </si>
  <si>
    <t>интернет</t>
  </si>
  <si>
    <t>связь</t>
  </si>
  <si>
    <t>лимит</t>
  </si>
  <si>
    <t>охрана+учеба</t>
  </si>
  <si>
    <t>Лимит</t>
  </si>
  <si>
    <t>Кредиторка</t>
  </si>
  <si>
    <t>Остаток от лимита</t>
  </si>
  <si>
    <t>БОУ № __БДОУ г.Омска "Детский сад № 312 комбинированного вида"</t>
  </si>
  <si>
    <t>мусор</t>
  </si>
  <si>
    <t>10.16.33</t>
  </si>
  <si>
    <t>3-1236</t>
  </si>
  <si>
    <t>5737/2</t>
  </si>
  <si>
    <t>молоко</t>
  </si>
  <si>
    <t>коммуналка</t>
  </si>
  <si>
    <t>моющие</t>
  </si>
  <si>
    <t>овощи</t>
  </si>
  <si>
    <t>добавили</t>
  </si>
  <si>
    <t>п.4</t>
  </si>
  <si>
    <t>п.5</t>
  </si>
  <si>
    <t>08.99.00</t>
  </si>
  <si>
    <t>ИТОГО</t>
  </si>
  <si>
    <t>655000037725</t>
  </si>
  <si>
    <t>6368</t>
  </si>
  <si>
    <t>мягкий инвен</t>
  </si>
  <si>
    <t>Информация о заключенных договорах в  2022 году</t>
  </si>
  <si>
    <t>655000021240</t>
  </si>
  <si>
    <t xml:space="preserve"> </t>
  </si>
  <si>
    <t>АО "ОмскВодоканал"</t>
  </si>
  <si>
    <t>курсы</t>
  </si>
  <si>
    <t>ремонт</t>
  </si>
  <si>
    <t>346</t>
  </si>
  <si>
    <t>226</t>
  </si>
  <si>
    <t>ООО "Омская энергосбытовая компания"</t>
  </si>
  <si>
    <t>АО "Омск РТС"</t>
  </si>
  <si>
    <t>водоснабжения и водоотведения</t>
  </si>
  <si>
    <t>ПАО "Ростелеком"</t>
  </si>
  <si>
    <t>ТО домофонной системы</t>
  </si>
  <si>
    <t>ООО "Магнит"</t>
  </si>
  <si>
    <t>яблоки</t>
  </si>
  <si>
    <t>ООО "Агрико-Сервис"</t>
  </si>
  <si>
    <t>сыр</t>
  </si>
  <si>
    <t>ИП Игнатенко А.А.</t>
  </si>
  <si>
    <t>20.00.00</t>
  </si>
  <si>
    <t>сметана</t>
  </si>
  <si>
    <t>ИП Ваймер Е.В.</t>
  </si>
  <si>
    <t>печень</t>
  </si>
  <si>
    <t>ООО "Юкомилк"</t>
  </si>
  <si>
    <t>творог</t>
  </si>
  <si>
    <t>яйца</t>
  </si>
  <si>
    <t>масло слив</t>
  </si>
  <si>
    <t>310</t>
  </si>
  <si>
    <t>ИРОО</t>
  </si>
  <si>
    <t>225</t>
  </si>
  <si>
    <t>221</t>
  </si>
  <si>
    <t>223.23</t>
  </si>
  <si>
    <t>223.47</t>
  </si>
  <si>
    <t>прозвонка+дератиз+ТО приборов учета+поверка+домофон+аккар</t>
  </si>
  <si>
    <t>мед.осмотр+Парус</t>
  </si>
  <si>
    <t>охрана физическое</t>
  </si>
  <si>
    <t>345</t>
  </si>
  <si>
    <t>Информация о заключенных договорах на поставку продуктов питания в 2025 году</t>
  </si>
  <si>
    <t>2025.22729</t>
  </si>
  <si>
    <t>8442721</t>
  </si>
  <si>
    <t>ООО "ЗдравПит"</t>
  </si>
  <si>
    <t>8442711</t>
  </si>
  <si>
    <t>БУ "ЦПС"</t>
  </si>
  <si>
    <t>8442703</t>
  </si>
  <si>
    <t>ИП Кашпур Е.Н.</t>
  </si>
  <si>
    <t>8443149</t>
  </si>
  <si>
    <t>ИП Шалькин Е.Л.</t>
  </si>
  <si>
    <t>8442732</t>
  </si>
  <si>
    <t>грудка</t>
  </si>
  <si>
    <t>8451986</t>
  </si>
  <si>
    <t>25.312молоко</t>
  </si>
  <si>
    <t>СППСК "Молочный"</t>
  </si>
  <si>
    <t>25.312сыр</t>
  </si>
  <si>
    <t>ООО "Сельхозпродинвест"</t>
  </si>
  <si>
    <t>25.312печень</t>
  </si>
  <si>
    <t>ИП Галаванов З.Р.</t>
  </si>
  <si>
    <t>25.312яйца</t>
  </si>
  <si>
    <t>25.312яблоки</t>
  </si>
  <si>
    <t>8454034</t>
  </si>
  <si>
    <t>ИП Патваканян А.П.</t>
  </si>
  <si>
    <t>25.312сметана</t>
  </si>
  <si>
    <t>25.312мясо</t>
  </si>
  <si>
    <t>ООО "Лев"</t>
  </si>
  <si>
    <t>25.312грудка</t>
  </si>
  <si>
    <t>25.312масло</t>
  </si>
  <si>
    <t>25.312хлеб пш</t>
  </si>
  <si>
    <t>ООО "Хлебодар"</t>
  </si>
  <si>
    <t>25.312хлеб р/п</t>
  </si>
  <si>
    <t>8497139</t>
  </si>
  <si>
    <t>25.312гоб.</t>
  </si>
  <si>
    <t>25.312минтай</t>
  </si>
  <si>
    <t>55100001921818</t>
  </si>
  <si>
    <t>продажа электр.энергии</t>
  </si>
  <si>
    <t>теплоснабжения</t>
  </si>
  <si>
    <t>2024.1460285</t>
  </si>
  <si>
    <t>частная охрана</t>
  </si>
  <si>
    <t>ООО "ЧОП "Защита Сервис"</t>
  </si>
  <si>
    <t>2024.1508803</t>
  </si>
  <si>
    <t>ТО приборов учета</t>
  </si>
  <si>
    <t>ООО "Омсккоммунсервис"</t>
  </si>
  <si>
    <t>2024.1545568</t>
  </si>
  <si>
    <t xml:space="preserve"> ТО пожарной сигнализации</t>
  </si>
  <si>
    <t>ООО "Центр технического мониторига"</t>
  </si>
  <si>
    <t>РГ0061360</t>
  </si>
  <si>
    <t>вывоз мусора</t>
  </si>
  <si>
    <t>2025.100575</t>
  </si>
  <si>
    <t>ООО "Рестро"</t>
  </si>
  <si>
    <t>КТС</t>
  </si>
  <si>
    <t>ФГКУ "УВО ВНГ России по Омской области"</t>
  </si>
  <si>
    <t>МПдд-С</t>
  </si>
  <si>
    <t>ДД-5Г</t>
  </si>
  <si>
    <t>ДД-6Г</t>
  </si>
  <si>
    <t>2025.156374</t>
  </si>
  <si>
    <t>дератизация+дезинсекции</t>
  </si>
  <si>
    <t>ООО "Дезсервис"</t>
  </si>
  <si>
    <t>Информация о заключенных договорах 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</si>
</sst>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"/>
    <numFmt numFmtId="167" formatCode="0.00_ ;\-0.00\ "/>
  </numFmts>
  <fonts count="13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0" xfId="0" applyFont="1" applyBorder="1" applyAlignment="1"/>
    <xf numFmtId="0" fontId="4" fillId="0" borderId="1" xfId="0" applyFont="1" applyBorder="1"/>
    <xf numFmtId="2" fontId="4" fillId="0" borderId="1" xfId="0" applyNumberFormat="1" applyFont="1" applyBorder="1"/>
    <xf numFmtId="49" fontId="4" fillId="0" borderId="1" xfId="0" applyNumberFormat="1" applyFont="1" applyBorder="1"/>
    <xf numFmtId="2" fontId="4" fillId="0" borderId="0" xfId="0" applyNumberFormat="1" applyFont="1"/>
    <xf numFmtId="0" fontId="2" fillId="0" borderId="1" xfId="0" applyFont="1" applyBorder="1"/>
    <xf numFmtId="0" fontId="5" fillId="0" borderId="0" xfId="0" applyFont="1"/>
    <xf numFmtId="0" fontId="4" fillId="3" borderId="1" xfId="0" applyFont="1" applyFill="1" applyBorder="1"/>
    <xf numFmtId="14" fontId="4" fillId="0" borderId="1" xfId="0" applyNumberFormat="1" applyFont="1" applyBorder="1"/>
    <xf numFmtId="0" fontId="4" fillId="3" borderId="1" xfId="0" applyFont="1" applyFill="1" applyBorder="1" applyAlignment="1">
      <alignment wrapText="1"/>
    </xf>
    <xf numFmtId="2" fontId="4" fillId="3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2" fillId="0" borderId="1" xfId="0" applyFont="1" applyFill="1" applyBorder="1"/>
    <xf numFmtId="0" fontId="9" fillId="0" borderId="1" xfId="0" applyFont="1" applyFill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4" fillId="0" borderId="0" xfId="0" applyFont="1" applyAlignment="1"/>
    <xf numFmtId="0" fontId="4" fillId="0" borderId="1" xfId="0" applyFont="1" applyBorder="1" applyAlignment="1"/>
    <xf numFmtId="0" fontId="2" fillId="0" borderId="1" xfId="0" applyFont="1" applyFill="1" applyBorder="1" applyAlignment="1"/>
    <xf numFmtId="0" fontId="2" fillId="0" borderId="1" xfId="0" applyFont="1" applyBorder="1" applyAlignment="1"/>
    <xf numFmtId="49" fontId="9" fillId="0" borderId="1" xfId="0" applyNumberFormat="1" applyFont="1" applyFill="1" applyBorder="1"/>
    <xf numFmtId="0" fontId="9" fillId="0" borderId="0" xfId="0" applyFont="1"/>
    <xf numFmtId="2" fontId="9" fillId="0" borderId="1" xfId="0" applyNumberFormat="1" applyFont="1" applyBorder="1"/>
    <xf numFmtId="2" fontId="9" fillId="0" borderId="0" xfId="0" applyNumberFormat="1" applyFont="1"/>
    <xf numFmtId="2" fontId="4" fillId="4" borderId="1" xfId="0" applyNumberFormat="1" applyFont="1" applyFill="1" applyBorder="1"/>
    <xf numFmtId="0" fontId="4" fillId="4" borderId="1" xfId="0" applyFont="1" applyFill="1" applyBorder="1"/>
    <xf numFmtId="0" fontId="9" fillId="4" borderId="1" xfId="0" applyFont="1" applyFill="1" applyBorder="1"/>
    <xf numFmtId="14" fontId="4" fillId="4" borderId="1" xfId="0" applyNumberFormat="1" applyFont="1" applyFill="1" applyBorder="1"/>
    <xf numFmtId="49" fontId="4" fillId="4" borderId="1" xfId="0" applyNumberFormat="1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4" fillId="5" borderId="0" xfId="0" applyFont="1" applyFill="1"/>
    <xf numFmtId="0" fontId="6" fillId="0" borderId="1" xfId="0" applyFont="1" applyFill="1" applyBorder="1" applyAlignment="1">
      <alignment wrapText="1"/>
    </xf>
    <xf numFmtId="2" fontId="4" fillId="7" borderId="1" xfId="0" applyNumberFormat="1" applyFont="1" applyFill="1" applyBorder="1"/>
    <xf numFmtId="0" fontId="9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7" fillId="0" borderId="0" xfId="0" applyFont="1" applyFill="1"/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/>
    <xf numFmtId="1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/>
    <xf numFmtId="0" fontId="6" fillId="6" borderId="1" xfId="0" applyFont="1" applyFill="1" applyBorder="1"/>
    <xf numFmtId="49" fontId="10" fillId="0" borderId="1" xfId="0" applyNumberFormat="1" applyFont="1" applyFill="1" applyBorder="1"/>
    <xf numFmtId="49" fontId="10" fillId="0" borderId="1" xfId="0" applyNumberFormat="1" applyFont="1" applyBorder="1"/>
    <xf numFmtId="165" fontId="4" fillId="5" borderId="1" xfId="0" applyNumberFormat="1" applyFont="1" applyFill="1" applyBorder="1"/>
    <xf numFmtId="165" fontId="4" fillId="0" borderId="1" xfId="0" applyNumberFormat="1" applyFont="1" applyFill="1" applyBorder="1"/>
    <xf numFmtId="49" fontId="2" fillId="4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/>
    <xf numFmtId="2" fontId="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7" borderId="1" xfId="0" applyNumberFormat="1" applyFont="1" applyFill="1" applyBorder="1"/>
    <xf numFmtId="2" fontId="2" fillId="4" borderId="1" xfId="0" applyNumberFormat="1" applyFont="1" applyFill="1" applyBorder="1"/>
    <xf numFmtId="0" fontId="2" fillId="0" borderId="1" xfId="0" applyFont="1" applyBorder="1" applyAlignment="1">
      <alignment wrapText="1"/>
    </xf>
    <xf numFmtId="2" fontId="2" fillId="7" borderId="1" xfId="0" applyNumberFormat="1" applyFont="1" applyFill="1" applyBorder="1"/>
    <xf numFmtId="14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Border="1"/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/>
    <xf numFmtId="49" fontId="2" fillId="0" borderId="1" xfId="0" applyNumberFormat="1" applyFont="1" applyFill="1" applyBorder="1"/>
    <xf numFmtId="0" fontId="2" fillId="4" borderId="1" xfId="0" applyFont="1" applyFill="1" applyBorder="1" applyAlignment="1">
      <alignment wrapText="1"/>
    </xf>
    <xf numFmtId="2" fontId="2" fillId="0" borderId="1" xfId="0" applyNumberFormat="1" applyFont="1" applyBorder="1"/>
    <xf numFmtId="0" fontId="11" fillId="0" borderId="1" xfId="0" applyFont="1" applyBorder="1"/>
    <xf numFmtId="49" fontId="11" fillId="0" borderId="1" xfId="0" applyNumberFormat="1" applyFont="1" applyFill="1" applyBorder="1"/>
    <xf numFmtId="14" fontId="11" fillId="0" borderId="1" xfId="0" applyNumberFormat="1" applyFont="1" applyBorder="1"/>
    <xf numFmtId="0" fontId="11" fillId="4" borderId="1" xfId="0" applyFont="1" applyFill="1" applyBorder="1"/>
    <xf numFmtId="2" fontId="11" fillId="4" borderId="1" xfId="0" applyNumberFormat="1" applyFont="1" applyFill="1" applyBorder="1"/>
    <xf numFmtId="2" fontId="1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8" fillId="7" borderId="1" xfId="0" applyNumberFormat="1" applyFont="1" applyFill="1" applyBorder="1"/>
    <xf numFmtId="0" fontId="11" fillId="0" borderId="1" xfId="0" applyFont="1" applyFill="1" applyBorder="1"/>
    <xf numFmtId="49" fontId="12" fillId="0" borderId="1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wrapText="1"/>
    </xf>
    <xf numFmtId="167" fontId="2" fillId="0" borderId="1" xfId="0" applyNumberFormat="1" applyFont="1" applyFill="1" applyBorder="1"/>
    <xf numFmtId="167" fontId="4" fillId="0" borderId="1" xfId="0" applyNumberFormat="1" applyFont="1" applyFill="1" applyBorder="1"/>
  </cellXfs>
  <cellStyles count="6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2 79" xfId="5" xr:uid="{00000000-0005-0000-0000-000005000000}"/>
  </cellStyles>
  <dxfs count="0"/>
  <tableStyles count="0" defaultTableStyle="TableStyleMedium9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workbookViewId="0">
      <pane ySplit="7" topLeftCell="A8" activePane="bottomLeft" state="frozen"/>
      <selection pane="bottomLeft" activeCell="P46" sqref="P46"/>
    </sheetView>
  </sheetViews>
  <sheetFormatPr defaultRowHeight="14.25" x14ac:dyDescent="0.2"/>
  <cols>
    <col min="1" max="1" width="4.140625" style="25" customWidth="1"/>
    <col min="2" max="2" width="14.85546875" style="38" customWidth="1"/>
    <col min="3" max="3" width="10.5703125" style="25" customWidth="1"/>
    <col min="4" max="4" width="13" style="25" customWidth="1"/>
    <col min="5" max="5" width="13.42578125" style="25" customWidth="1"/>
    <col min="6" max="6" width="24.7109375" style="25" bestFit="1" customWidth="1"/>
    <col min="7" max="7" width="11.85546875" style="25" hidden="1" customWidth="1"/>
    <col min="8" max="8" width="10.42578125" style="25" customWidth="1"/>
    <col min="9" max="9" width="12.5703125" style="25" customWidth="1"/>
    <col min="10" max="10" width="11.28515625" style="25" customWidth="1"/>
    <col min="11" max="11" width="14.28515625" style="25" customWidth="1"/>
    <col min="12" max="12" width="12.28515625" style="25" customWidth="1"/>
    <col min="13" max="16384" width="9.140625" style="25"/>
  </cols>
  <sheetData>
    <row r="1" spans="1:12" x14ac:dyDescent="0.2">
      <c r="A1" s="62"/>
      <c r="B1" s="63"/>
      <c r="C1" s="62"/>
      <c r="D1" s="62"/>
      <c r="E1" s="64"/>
      <c r="F1" s="62"/>
      <c r="G1" s="62"/>
      <c r="H1" s="62"/>
      <c r="I1" s="62"/>
      <c r="J1" s="62"/>
      <c r="K1" s="62"/>
    </row>
    <row r="2" spans="1:12" x14ac:dyDescent="0.2">
      <c r="A2" s="62"/>
      <c r="B2" s="65" t="s">
        <v>71</v>
      </c>
      <c r="C2" s="66"/>
      <c r="D2" s="66"/>
      <c r="E2" s="66"/>
      <c r="F2" s="62"/>
      <c r="G2" s="62"/>
      <c r="H2" s="62"/>
      <c r="I2" s="62"/>
      <c r="J2" s="62"/>
      <c r="K2" s="62"/>
    </row>
    <row r="3" spans="1:12" ht="21" customHeight="1" x14ac:dyDescent="0.2">
      <c r="A3" s="62"/>
      <c r="B3" s="65" t="s">
        <v>18</v>
      </c>
      <c r="C3" s="66"/>
      <c r="D3" s="66"/>
      <c r="E3" s="66"/>
      <c r="F3" s="62"/>
      <c r="G3" s="62"/>
      <c r="H3" s="62"/>
      <c r="I3" s="62"/>
      <c r="J3" s="62"/>
      <c r="K3" s="62"/>
    </row>
    <row r="4" spans="1:12" ht="15" customHeight="1" x14ac:dyDescent="0.2">
      <c r="A4" s="62"/>
      <c r="B4" s="67" t="s">
        <v>9</v>
      </c>
      <c r="C4" s="68"/>
      <c r="D4" s="69"/>
      <c r="E4" s="69"/>
      <c r="F4" s="62"/>
      <c r="G4" s="62"/>
      <c r="H4" s="62"/>
      <c r="I4" s="62"/>
      <c r="J4" s="62"/>
      <c r="K4" s="62"/>
    </row>
    <row r="5" spans="1:12" x14ac:dyDescent="0.2">
      <c r="A5" s="8"/>
      <c r="B5" s="16" t="s">
        <v>0</v>
      </c>
      <c r="C5" s="8" t="s">
        <v>6</v>
      </c>
      <c r="D5" s="8" t="s">
        <v>1</v>
      </c>
      <c r="E5" s="8" t="s">
        <v>2</v>
      </c>
      <c r="F5" s="8" t="s">
        <v>3</v>
      </c>
      <c r="G5" s="58" t="s">
        <v>10</v>
      </c>
      <c r="H5" s="58" t="s">
        <v>53</v>
      </c>
      <c r="I5" s="58" t="s">
        <v>53</v>
      </c>
      <c r="J5" s="58" t="s">
        <v>53</v>
      </c>
      <c r="K5" s="8" t="s">
        <v>20</v>
      </c>
      <c r="L5" s="8" t="s">
        <v>20</v>
      </c>
    </row>
    <row r="6" spans="1:12" x14ac:dyDescent="0.2">
      <c r="A6" s="92"/>
      <c r="B6" s="92"/>
      <c r="C6" s="92"/>
      <c r="D6" s="92"/>
      <c r="E6" s="92"/>
      <c r="F6" s="92"/>
      <c r="G6" s="93"/>
      <c r="H6" s="93"/>
      <c r="I6" s="93">
        <v>226434.51</v>
      </c>
      <c r="J6" s="93">
        <v>1800000</v>
      </c>
      <c r="K6" s="92">
        <v>49984.67</v>
      </c>
      <c r="L6" s="94">
        <v>59286</v>
      </c>
    </row>
    <row r="7" spans="1:12" ht="19.5" customHeight="1" x14ac:dyDescent="0.2">
      <c r="A7" s="92"/>
      <c r="B7" s="92"/>
      <c r="C7" s="92"/>
      <c r="D7" s="92"/>
      <c r="E7" s="92"/>
      <c r="F7" s="92" t="s">
        <v>15</v>
      </c>
      <c r="G7" s="93"/>
      <c r="H7" s="93"/>
      <c r="I7" s="93" t="s">
        <v>28</v>
      </c>
      <c r="J7" s="93" t="s">
        <v>29</v>
      </c>
      <c r="K7" s="92" t="s">
        <v>28</v>
      </c>
      <c r="L7" s="94" t="s">
        <v>29</v>
      </c>
    </row>
    <row r="8" spans="1:12" x14ac:dyDescent="0.2">
      <c r="A8" s="8">
        <v>1</v>
      </c>
      <c r="B8" s="71" t="s">
        <v>72</v>
      </c>
      <c r="C8" s="60">
        <v>45673</v>
      </c>
      <c r="D8" s="16" t="s">
        <v>5</v>
      </c>
      <c r="E8" s="54">
        <f>G8+H8+I8+J8+K8</f>
        <v>25689</v>
      </c>
      <c r="F8" s="43" t="s">
        <v>50</v>
      </c>
      <c r="G8" s="57"/>
      <c r="H8" s="57"/>
      <c r="I8" s="53"/>
      <c r="J8" s="53">
        <v>25689</v>
      </c>
      <c r="K8" s="53"/>
      <c r="L8" s="24"/>
    </row>
    <row r="9" spans="1:12" x14ac:dyDescent="0.2">
      <c r="A9" s="8">
        <v>2</v>
      </c>
      <c r="B9" s="71" t="s">
        <v>73</v>
      </c>
      <c r="C9" s="60">
        <v>45673</v>
      </c>
      <c r="D9" s="16" t="s">
        <v>26</v>
      </c>
      <c r="E9" s="54">
        <f t="shared" ref="E9:E44" si="0">G9+H9+I9+J9+K9</f>
        <v>120850</v>
      </c>
      <c r="F9" s="43" t="s">
        <v>74</v>
      </c>
      <c r="G9" s="57"/>
      <c r="H9" s="57"/>
      <c r="I9" s="53"/>
      <c r="J9" s="53">
        <v>120850</v>
      </c>
      <c r="K9" s="53"/>
      <c r="L9" s="24"/>
    </row>
    <row r="10" spans="1:12" x14ac:dyDescent="0.2">
      <c r="A10" s="8">
        <v>3</v>
      </c>
      <c r="B10" s="71" t="s">
        <v>75</v>
      </c>
      <c r="C10" s="60">
        <v>45673</v>
      </c>
      <c r="D10" s="16" t="s">
        <v>58</v>
      </c>
      <c r="E10" s="54">
        <f t="shared" si="0"/>
        <v>137475</v>
      </c>
      <c r="F10" s="72" t="s">
        <v>76</v>
      </c>
      <c r="G10" s="57"/>
      <c r="H10" s="57"/>
      <c r="I10" s="53"/>
      <c r="J10" s="53">
        <v>137475</v>
      </c>
      <c r="K10" s="53"/>
      <c r="L10" s="24"/>
    </row>
    <row r="11" spans="1:12" x14ac:dyDescent="0.2">
      <c r="A11" s="8">
        <v>4</v>
      </c>
      <c r="B11" s="71" t="s">
        <v>77</v>
      </c>
      <c r="C11" s="60">
        <v>45673</v>
      </c>
      <c r="D11" s="16" t="s">
        <v>60</v>
      </c>
      <c r="E11" s="54">
        <f t="shared" si="0"/>
        <v>35721</v>
      </c>
      <c r="F11" s="72" t="s">
        <v>78</v>
      </c>
      <c r="G11" s="57"/>
      <c r="H11" s="57"/>
      <c r="I11" s="53"/>
      <c r="J11" s="53">
        <v>35721</v>
      </c>
      <c r="K11" s="53"/>
      <c r="L11" s="24"/>
    </row>
    <row r="12" spans="1:12" x14ac:dyDescent="0.2">
      <c r="A12" s="8">
        <v>5</v>
      </c>
      <c r="B12" s="71" t="s">
        <v>79</v>
      </c>
      <c r="C12" s="60">
        <v>45674</v>
      </c>
      <c r="D12" s="16" t="s">
        <v>23</v>
      </c>
      <c r="E12" s="54">
        <f t="shared" si="0"/>
        <v>54600</v>
      </c>
      <c r="F12" s="72" t="s">
        <v>80</v>
      </c>
      <c r="G12" s="57"/>
      <c r="H12" s="57"/>
      <c r="I12" s="53"/>
      <c r="J12" s="53">
        <v>54600</v>
      </c>
      <c r="K12" s="53"/>
      <c r="L12" s="24"/>
    </row>
    <row r="13" spans="1:12" x14ac:dyDescent="0.2">
      <c r="A13" s="8">
        <v>6</v>
      </c>
      <c r="B13" s="71" t="s">
        <v>81</v>
      </c>
      <c r="C13" s="60">
        <v>45673</v>
      </c>
      <c r="D13" s="16" t="s">
        <v>82</v>
      </c>
      <c r="E13" s="54">
        <f t="shared" si="0"/>
        <v>10500</v>
      </c>
      <c r="F13" s="72" t="s">
        <v>74</v>
      </c>
      <c r="G13" s="57"/>
      <c r="H13" s="57"/>
      <c r="I13" s="53"/>
      <c r="J13" s="53">
        <v>10500</v>
      </c>
      <c r="K13" s="53"/>
      <c r="L13" s="24"/>
    </row>
    <row r="14" spans="1:12" x14ac:dyDescent="0.2">
      <c r="A14" s="8">
        <v>7</v>
      </c>
      <c r="B14" s="71" t="s">
        <v>83</v>
      </c>
      <c r="C14" s="60">
        <v>45677</v>
      </c>
      <c r="D14" s="16" t="s">
        <v>7</v>
      </c>
      <c r="E14" s="54">
        <f t="shared" si="0"/>
        <v>413311.9</v>
      </c>
      <c r="F14" s="72" t="s">
        <v>74</v>
      </c>
      <c r="G14" s="57"/>
      <c r="H14" s="57"/>
      <c r="I14" s="53"/>
      <c r="J14" s="53">
        <v>413311.9</v>
      </c>
      <c r="K14" s="53"/>
      <c r="L14" s="24"/>
    </row>
    <row r="15" spans="1:12" x14ac:dyDescent="0.2">
      <c r="A15" s="8">
        <v>8</v>
      </c>
      <c r="B15" s="71" t="s">
        <v>84</v>
      </c>
      <c r="C15" s="60">
        <v>45678</v>
      </c>
      <c r="D15" s="16" t="s">
        <v>23</v>
      </c>
      <c r="E15" s="54">
        <f t="shared" si="0"/>
        <v>499980</v>
      </c>
      <c r="F15" s="72" t="s">
        <v>85</v>
      </c>
      <c r="G15" s="57"/>
      <c r="H15" s="57">
        <v>499980</v>
      </c>
      <c r="I15" s="53"/>
      <c r="J15" s="53"/>
      <c r="K15" s="53"/>
      <c r="L15" s="24"/>
    </row>
    <row r="16" spans="1:12" x14ac:dyDescent="0.2">
      <c r="A16" s="8">
        <v>9</v>
      </c>
      <c r="B16" s="71" t="s">
        <v>86</v>
      </c>
      <c r="C16" s="60">
        <v>45678</v>
      </c>
      <c r="D16" s="16" t="s">
        <v>51</v>
      </c>
      <c r="E16" s="54">
        <f t="shared" si="0"/>
        <v>77397.05</v>
      </c>
      <c r="F16" s="43" t="s">
        <v>87</v>
      </c>
      <c r="G16" s="57"/>
      <c r="H16" s="57">
        <v>77397.05</v>
      </c>
      <c r="I16" s="53"/>
      <c r="J16" s="53"/>
      <c r="K16" s="53"/>
      <c r="L16" s="24"/>
    </row>
    <row r="17" spans="1:12" x14ac:dyDescent="0.2">
      <c r="A17" s="8">
        <v>10</v>
      </c>
      <c r="B17" s="71" t="s">
        <v>88</v>
      </c>
      <c r="C17" s="60">
        <v>45678</v>
      </c>
      <c r="D17" s="16" t="s">
        <v>56</v>
      </c>
      <c r="E17" s="54">
        <f t="shared" si="0"/>
        <v>39984</v>
      </c>
      <c r="F17" s="43" t="s">
        <v>89</v>
      </c>
      <c r="G17" s="57"/>
      <c r="H17" s="57">
        <v>39984</v>
      </c>
      <c r="I17" s="53"/>
      <c r="J17" s="53"/>
      <c r="K17" s="53"/>
      <c r="L17" s="24"/>
    </row>
    <row r="18" spans="1:12" x14ac:dyDescent="0.2">
      <c r="A18" s="8">
        <v>11</v>
      </c>
      <c r="B18" s="71" t="s">
        <v>90</v>
      </c>
      <c r="C18" s="60">
        <v>45678</v>
      </c>
      <c r="D18" s="16" t="s">
        <v>59</v>
      </c>
      <c r="E18" s="54">
        <f t="shared" si="0"/>
        <v>136836</v>
      </c>
      <c r="F18" s="43" t="s">
        <v>52</v>
      </c>
      <c r="G18" s="57"/>
      <c r="H18" s="57">
        <v>136836</v>
      </c>
      <c r="I18" s="53"/>
      <c r="J18" s="53"/>
      <c r="K18" s="53"/>
      <c r="L18" s="24"/>
    </row>
    <row r="19" spans="1:12" x14ac:dyDescent="0.2">
      <c r="A19" s="8">
        <v>12</v>
      </c>
      <c r="B19" s="71" t="s">
        <v>91</v>
      </c>
      <c r="C19" s="60">
        <v>45678</v>
      </c>
      <c r="D19" s="16" t="s">
        <v>49</v>
      </c>
      <c r="E19" s="54">
        <f t="shared" si="0"/>
        <v>82835</v>
      </c>
      <c r="F19" s="43" t="s">
        <v>87</v>
      </c>
      <c r="G19" s="57"/>
      <c r="H19" s="57">
        <v>82835</v>
      </c>
      <c r="I19" s="53"/>
      <c r="J19" s="53"/>
      <c r="K19" s="53"/>
      <c r="L19" s="24"/>
    </row>
    <row r="20" spans="1:12" x14ac:dyDescent="0.2">
      <c r="A20" s="8">
        <v>13</v>
      </c>
      <c r="B20" s="71" t="s">
        <v>92</v>
      </c>
      <c r="C20" s="60">
        <v>45680</v>
      </c>
      <c r="D20" s="16" t="s">
        <v>59</v>
      </c>
      <c r="E20" s="54">
        <f t="shared" si="0"/>
        <v>6840</v>
      </c>
      <c r="F20" s="43" t="s">
        <v>93</v>
      </c>
      <c r="G20" s="57"/>
      <c r="H20" s="57"/>
      <c r="I20" s="53"/>
      <c r="J20" s="53">
        <v>6840</v>
      </c>
      <c r="K20" s="53"/>
      <c r="L20" s="24"/>
    </row>
    <row r="21" spans="1:12" x14ac:dyDescent="0.2">
      <c r="A21" s="8">
        <v>14</v>
      </c>
      <c r="B21" s="71" t="s">
        <v>94</v>
      </c>
      <c r="C21" s="60">
        <v>45684</v>
      </c>
      <c r="D21" s="16" t="s">
        <v>54</v>
      </c>
      <c r="E21" s="54">
        <f t="shared" si="0"/>
        <v>52380</v>
      </c>
      <c r="F21" s="43" t="s">
        <v>55</v>
      </c>
      <c r="G21" s="57"/>
      <c r="H21" s="57">
        <v>52380</v>
      </c>
      <c r="I21" s="53"/>
      <c r="J21" s="53"/>
      <c r="K21" s="53"/>
      <c r="L21" s="24"/>
    </row>
    <row r="22" spans="1:12" x14ac:dyDescent="0.2">
      <c r="A22" s="8">
        <v>15</v>
      </c>
      <c r="B22" s="71" t="s">
        <v>95</v>
      </c>
      <c r="C22" s="60">
        <v>45685</v>
      </c>
      <c r="D22" s="16" t="s">
        <v>8</v>
      </c>
      <c r="E22" s="54">
        <f t="shared" si="0"/>
        <v>571917</v>
      </c>
      <c r="F22" s="72" t="s">
        <v>96</v>
      </c>
      <c r="G22" s="57"/>
      <c r="H22" s="57">
        <v>571917</v>
      </c>
      <c r="I22" s="53"/>
      <c r="J22" s="53"/>
      <c r="K22" s="53"/>
      <c r="L22" s="24"/>
    </row>
    <row r="23" spans="1:12" x14ac:dyDescent="0.2">
      <c r="A23" s="8">
        <v>16</v>
      </c>
      <c r="B23" s="71" t="s">
        <v>97</v>
      </c>
      <c r="C23" s="60">
        <v>45685</v>
      </c>
      <c r="D23" s="16" t="s">
        <v>82</v>
      </c>
      <c r="E23" s="54">
        <f t="shared" si="0"/>
        <v>120150</v>
      </c>
      <c r="F23" s="43" t="s">
        <v>52</v>
      </c>
      <c r="G23" s="57"/>
      <c r="H23" s="57">
        <v>120150</v>
      </c>
      <c r="I23" s="53"/>
      <c r="J23" s="53"/>
      <c r="K23" s="53"/>
      <c r="L23" s="24"/>
    </row>
    <row r="24" spans="1:12" x14ac:dyDescent="0.2">
      <c r="A24" s="8">
        <v>17</v>
      </c>
      <c r="B24" s="71" t="s">
        <v>98</v>
      </c>
      <c r="C24" s="60">
        <v>45686</v>
      </c>
      <c r="D24" s="16" t="s">
        <v>60</v>
      </c>
      <c r="E24" s="54">
        <f t="shared" si="0"/>
        <v>344750</v>
      </c>
      <c r="F24" s="43" t="s">
        <v>85</v>
      </c>
      <c r="G24" s="57"/>
      <c r="H24" s="57">
        <v>344750</v>
      </c>
      <c r="I24" s="53"/>
      <c r="J24" s="53"/>
      <c r="K24" s="53"/>
      <c r="L24" s="24"/>
    </row>
    <row r="25" spans="1:12" x14ac:dyDescent="0.2">
      <c r="A25" s="8">
        <v>18</v>
      </c>
      <c r="B25" s="71" t="s">
        <v>99</v>
      </c>
      <c r="C25" s="60">
        <v>45688</v>
      </c>
      <c r="D25" s="16" t="s">
        <v>5</v>
      </c>
      <c r="E25" s="54">
        <f t="shared" si="0"/>
        <v>98047.039999999994</v>
      </c>
      <c r="F25" s="72" t="s">
        <v>100</v>
      </c>
      <c r="G25" s="57"/>
      <c r="H25" s="57">
        <v>98047.039999999994</v>
      </c>
      <c r="I25" s="53"/>
      <c r="J25" s="53"/>
      <c r="K25" s="53"/>
      <c r="L25" s="24"/>
    </row>
    <row r="26" spans="1:12" x14ac:dyDescent="0.2">
      <c r="A26" s="8">
        <v>19</v>
      </c>
      <c r="B26" s="71" t="s">
        <v>101</v>
      </c>
      <c r="C26" s="61">
        <v>45688</v>
      </c>
      <c r="D26" s="43" t="s">
        <v>5</v>
      </c>
      <c r="E26" s="54">
        <f t="shared" si="0"/>
        <v>104138.1</v>
      </c>
      <c r="F26" s="72" t="s">
        <v>100</v>
      </c>
      <c r="G26" s="57"/>
      <c r="H26" s="57">
        <v>104138.1</v>
      </c>
      <c r="I26" s="57"/>
      <c r="J26" s="57"/>
      <c r="K26" s="57"/>
      <c r="L26" s="30"/>
    </row>
    <row r="27" spans="1:12" x14ac:dyDescent="0.2">
      <c r="A27" s="8">
        <v>20</v>
      </c>
      <c r="B27" s="71" t="s">
        <v>102</v>
      </c>
      <c r="C27" s="61">
        <v>45688</v>
      </c>
      <c r="D27" s="43" t="s">
        <v>58</v>
      </c>
      <c r="E27" s="54">
        <f t="shared" si="0"/>
        <v>126253.92</v>
      </c>
      <c r="F27" s="72" t="s">
        <v>57</v>
      </c>
      <c r="G27" s="57"/>
      <c r="H27" s="57"/>
      <c r="I27" s="57"/>
      <c r="J27" s="57">
        <v>126253.92</v>
      </c>
      <c r="K27" s="57"/>
      <c r="L27" s="30"/>
    </row>
    <row r="28" spans="1:12" x14ac:dyDescent="0.2">
      <c r="A28" s="8">
        <v>21</v>
      </c>
      <c r="B28" s="71" t="s">
        <v>103</v>
      </c>
      <c r="C28" s="61">
        <v>45688</v>
      </c>
      <c r="D28" s="43" t="s">
        <v>4</v>
      </c>
      <c r="E28" s="54">
        <f t="shared" si="0"/>
        <v>75720</v>
      </c>
      <c r="F28" s="43" t="s">
        <v>87</v>
      </c>
      <c r="G28" s="57"/>
      <c r="H28" s="57">
        <v>75720</v>
      </c>
      <c r="I28" s="57"/>
      <c r="J28" s="57"/>
      <c r="K28" s="57"/>
      <c r="L28" s="30"/>
    </row>
    <row r="29" spans="1:12" x14ac:dyDescent="0.2">
      <c r="A29" s="8">
        <v>22</v>
      </c>
      <c r="B29" s="71" t="s">
        <v>104</v>
      </c>
      <c r="C29" s="61">
        <v>45691</v>
      </c>
      <c r="D29" s="43" t="s">
        <v>4</v>
      </c>
      <c r="E29" s="54">
        <f t="shared" si="0"/>
        <v>130800</v>
      </c>
      <c r="F29" s="43" t="s">
        <v>87</v>
      </c>
      <c r="G29" s="57"/>
      <c r="H29" s="57">
        <v>130800</v>
      </c>
      <c r="I29" s="57"/>
      <c r="J29" s="57"/>
      <c r="K29" s="57"/>
      <c r="L29" s="30"/>
    </row>
    <row r="30" spans="1:12" hidden="1" x14ac:dyDescent="0.2">
      <c r="A30" s="8">
        <v>23</v>
      </c>
      <c r="B30" s="71"/>
      <c r="C30" s="61"/>
      <c r="D30" s="43"/>
      <c r="E30" s="54">
        <f t="shared" si="0"/>
        <v>0</v>
      </c>
      <c r="F30" s="72"/>
      <c r="G30" s="57"/>
      <c r="H30" s="57"/>
      <c r="I30" s="57"/>
      <c r="J30" s="57"/>
      <c r="K30" s="57"/>
      <c r="L30" s="30"/>
    </row>
    <row r="31" spans="1:12" hidden="1" x14ac:dyDescent="0.2">
      <c r="A31" s="8">
        <v>24</v>
      </c>
      <c r="B31" s="71"/>
      <c r="C31" s="61"/>
      <c r="D31" s="43"/>
      <c r="E31" s="54">
        <f t="shared" si="0"/>
        <v>0</v>
      </c>
      <c r="F31" s="43"/>
      <c r="G31" s="57"/>
      <c r="H31" s="57"/>
      <c r="I31" s="57"/>
      <c r="J31" s="57"/>
      <c r="K31" s="57"/>
      <c r="L31" s="30"/>
    </row>
    <row r="32" spans="1:12" hidden="1" x14ac:dyDescent="0.2">
      <c r="A32" s="8">
        <v>25</v>
      </c>
      <c r="B32" s="71"/>
      <c r="C32" s="61"/>
      <c r="D32" s="43"/>
      <c r="E32" s="54">
        <f t="shared" si="0"/>
        <v>0</v>
      </c>
      <c r="F32" s="43"/>
      <c r="G32" s="57"/>
      <c r="H32" s="57"/>
      <c r="I32" s="57"/>
      <c r="J32" s="57"/>
      <c r="K32" s="57"/>
      <c r="L32" s="30"/>
    </row>
    <row r="33" spans="1:12" hidden="1" x14ac:dyDescent="0.2">
      <c r="A33" s="8">
        <v>26</v>
      </c>
      <c r="B33" s="71"/>
      <c r="C33" s="61"/>
      <c r="D33" s="43"/>
      <c r="E33" s="54">
        <f t="shared" si="0"/>
        <v>0</v>
      </c>
      <c r="F33" s="43"/>
      <c r="G33" s="57"/>
      <c r="H33" s="57"/>
      <c r="I33" s="57"/>
      <c r="J33" s="57"/>
      <c r="K33" s="57"/>
      <c r="L33" s="30"/>
    </row>
    <row r="34" spans="1:12" hidden="1" x14ac:dyDescent="0.2">
      <c r="A34" s="8">
        <v>27</v>
      </c>
      <c r="B34" s="71"/>
      <c r="C34" s="61"/>
      <c r="D34" s="43"/>
      <c r="E34" s="54">
        <f t="shared" si="0"/>
        <v>0</v>
      </c>
      <c r="F34" s="43"/>
      <c r="G34" s="57"/>
      <c r="H34" s="57"/>
      <c r="I34" s="57"/>
      <c r="J34" s="57"/>
      <c r="K34" s="57"/>
      <c r="L34" s="30"/>
    </row>
    <row r="35" spans="1:12" hidden="1" x14ac:dyDescent="0.2">
      <c r="A35" s="8">
        <v>28</v>
      </c>
      <c r="B35" s="71"/>
      <c r="C35" s="61"/>
      <c r="D35" s="43"/>
      <c r="E35" s="54">
        <f t="shared" si="0"/>
        <v>0</v>
      </c>
      <c r="F35" s="43"/>
      <c r="G35" s="57"/>
      <c r="H35" s="57"/>
      <c r="I35" s="57"/>
      <c r="J35" s="57"/>
      <c r="K35" s="57"/>
      <c r="L35" s="30"/>
    </row>
    <row r="36" spans="1:12" hidden="1" x14ac:dyDescent="0.2">
      <c r="A36" s="8">
        <v>29</v>
      </c>
      <c r="B36" s="71"/>
      <c r="C36" s="61"/>
      <c r="D36" s="43"/>
      <c r="E36" s="54">
        <f t="shared" si="0"/>
        <v>0</v>
      </c>
      <c r="F36" s="43"/>
      <c r="G36" s="57"/>
      <c r="H36" s="57"/>
      <c r="I36" s="57"/>
      <c r="J36" s="57"/>
      <c r="K36" s="57"/>
      <c r="L36" s="30"/>
    </row>
    <row r="37" spans="1:12" hidden="1" x14ac:dyDescent="0.2">
      <c r="A37" s="8">
        <v>30</v>
      </c>
      <c r="B37" s="71"/>
      <c r="C37" s="61"/>
      <c r="D37" s="43"/>
      <c r="E37" s="54">
        <f t="shared" si="0"/>
        <v>0</v>
      </c>
      <c r="F37" s="43"/>
      <c r="G37" s="57"/>
      <c r="H37" s="57"/>
      <c r="I37" s="57"/>
      <c r="J37" s="57"/>
      <c r="K37" s="57"/>
      <c r="L37" s="30"/>
    </row>
    <row r="38" spans="1:12" hidden="1" x14ac:dyDescent="0.2">
      <c r="A38" s="8">
        <v>31</v>
      </c>
      <c r="B38" s="71"/>
      <c r="C38" s="61"/>
      <c r="D38" s="43"/>
      <c r="E38" s="54">
        <f t="shared" si="0"/>
        <v>0</v>
      </c>
      <c r="F38" s="43"/>
      <c r="G38" s="57"/>
      <c r="H38" s="53"/>
      <c r="I38" s="57"/>
      <c r="J38" s="57"/>
      <c r="K38" s="57"/>
      <c r="L38" s="30"/>
    </row>
    <row r="39" spans="1:12" hidden="1" x14ac:dyDescent="0.2">
      <c r="A39" s="8">
        <v>32</v>
      </c>
      <c r="B39" s="71"/>
      <c r="C39" s="61"/>
      <c r="D39" s="43"/>
      <c r="E39" s="54">
        <f t="shared" si="0"/>
        <v>0</v>
      </c>
      <c r="F39" s="43"/>
      <c r="G39" s="57"/>
      <c r="H39" s="53"/>
      <c r="I39" s="57"/>
      <c r="J39" s="57"/>
      <c r="K39" s="57"/>
      <c r="L39" s="30"/>
    </row>
    <row r="40" spans="1:12" hidden="1" x14ac:dyDescent="0.2">
      <c r="A40" s="8">
        <v>33</v>
      </c>
      <c r="B40" s="71"/>
      <c r="C40" s="61"/>
      <c r="D40" s="43"/>
      <c r="E40" s="54">
        <f t="shared" si="0"/>
        <v>0</v>
      </c>
      <c r="F40" s="43"/>
      <c r="G40" s="57"/>
      <c r="H40" s="53"/>
      <c r="I40" s="57"/>
      <c r="J40" s="57"/>
      <c r="K40" s="57"/>
      <c r="L40" s="30"/>
    </row>
    <row r="41" spans="1:12" hidden="1" x14ac:dyDescent="0.2">
      <c r="A41" s="8">
        <v>34</v>
      </c>
      <c r="B41" s="71"/>
      <c r="C41" s="61"/>
      <c r="D41" s="43"/>
      <c r="E41" s="54">
        <f t="shared" si="0"/>
        <v>0</v>
      </c>
      <c r="F41" s="43"/>
      <c r="G41" s="57"/>
      <c r="H41" s="53"/>
      <c r="I41" s="57"/>
      <c r="J41" s="57"/>
      <c r="K41" s="43"/>
      <c r="L41" s="30"/>
    </row>
    <row r="42" spans="1:12" hidden="1" x14ac:dyDescent="0.2">
      <c r="A42" s="8">
        <v>35</v>
      </c>
      <c r="B42" s="71"/>
      <c r="C42" s="61"/>
      <c r="D42" s="43"/>
      <c r="E42" s="54">
        <f t="shared" si="0"/>
        <v>0</v>
      </c>
      <c r="F42" s="43"/>
      <c r="G42" s="57"/>
      <c r="H42" s="53"/>
      <c r="I42" s="57"/>
      <c r="J42" s="57"/>
      <c r="K42" s="43"/>
      <c r="L42" s="30"/>
    </row>
    <row r="43" spans="1:12" hidden="1" x14ac:dyDescent="0.2">
      <c r="A43" s="8">
        <v>36</v>
      </c>
      <c r="B43" s="71"/>
      <c r="C43" s="61"/>
      <c r="D43" s="43"/>
      <c r="E43" s="54">
        <f t="shared" si="0"/>
        <v>0</v>
      </c>
      <c r="F43" s="43"/>
      <c r="G43" s="57"/>
      <c r="H43" s="53"/>
      <c r="I43" s="57"/>
      <c r="J43" s="57"/>
      <c r="K43" s="43"/>
      <c r="L43" s="30"/>
    </row>
    <row r="44" spans="1:12" hidden="1" x14ac:dyDescent="0.2">
      <c r="A44" s="74">
        <v>37</v>
      </c>
      <c r="B44" s="75"/>
      <c r="C44" s="76"/>
      <c r="D44" s="77"/>
      <c r="E44" s="54">
        <f t="shared" si="0"/>
        <v>0</v>
      </c>
      <c r="F44" s="77"/>
      <c r="G44" s="78"/>
      <c r="H44" s="79"/>
      <c r="I44" s="78"/>
      <c r="J44" s="78"/>
      <c r="K44" s="43"/>
      <c r="L44" s="30"/>
    </row>
    <row r="45" spans="1:12" x14ac:dyDescent="0.2">
      <c r="A45" s="8"/>
      <c r="B45" s="16"/>
      <c r="C45" s="8"/>
      <c r="D45" s="8"/>
      <c r="E45" s="73">
        <f t="shared" ref="E45:L45" si="1">SUM(E8:E44)</f>
        <v>3266175.0100000002</v>
      </c>
      <c r="F45" s="73"/>
      <c r="G45" s="73">
        <f t="shared" si="1"/>
        <v>0</v>
      </c>
      <c r="H45" s="73">
        <f t="shared" si="1"/>
        <v>2334934.19</v>
      </c>
      <c r="I45" s="73">
        <f t="shared" si="1"/>
        <v>0</v>
      </c>
      <c r="J45" s="73">
        <f t="shared" si="1"/>
        <v>931240.82000000007</v>
      </c>
      <c r="K45" s="73">
        <f t="shared" si="1"/>
        <v>0</v>
      </c>
      <c r="L45" s="26">
        <f t="shared" si="1"/>
        <v>0</v>
      </c>
    </row>
    <row r="46" spans="1:12" x14ac:dyDescent="0.2">
      <c r="A46" s="8"/>
      <c r="B46" s="16"/>
      <c r="C46" s="8"/>
      <c r="D46" s="8"/>
      <c r="E46" s="54">
        <f>E7-E45</f>
        <v>-3266175.0100000002</v>
      </c>
      <c r="F46" s="70" t="s">
        <v>17</v>
      </c>
      <c r="G46" s="54"/>
      <c r="H46" s="54"/>
      <c r="I46" s="54">
        <f>I6-I45</f>
        <v>226434.51</v>
      </c>
      <c r="J46" s="54">
        <f t="shared" ref="J46:L46" si="2">J6-J45</f>
        <v>868759.17999999993</v>
      </c>
      <c r="K46" s="54">
        <f t="shared" si="2"/>
        <v>49984.67</v>
      </c>
      <c r="L46" s="54">
        <f t="shared" si="2"/>
        <v>59286</v>
      </c>
    </row>
    <row r="49" spans="7:12" x14ac:dyDescent="0.2">
      <c r="G49" s="27"/>
      <c r="H49" s="27"/>
      <c r="I49" s="27"/>
      <c r="J49" s="27"/>
      <c r="L49" s="27"/>
    </row>
    <row r="50" spans="7:12" x14ac:dyDescent="0.2">
      <c r="G50" s="27"/>
      <c r="H50" s="27"/>
      <c r="I50" s="27"/>
      <c r="J50" s="27"/>
      <c r="L50" s="27"/>
    </row>
    <row r="51" spans="7:12" x14ac:dyDescent="0.2">
      <c r="G51" s="27"/>
      <c r="H51" s="27"/>
      <c r="I51" s="27"/>
      <c r="J51" s="27"/>
      <c r="L51" s="27"/>
    </row>
    <row r="52" spans="7:12" x14ac:dyDescent="0.2">
      <c r="G52" s="27"/>
      <c r="H52" s="27"/>
      <c r="I52" s="27"/>
      <c r="J52" s="27"/>
      <c r="L52" s="27"/>
    </row>
    <row r="53" spans="7:12" x14ac:dyDescent="0.2">
      <c r="L53" s="27"/>
    </row>
    <row r="54" spans="7:12" x14ac:dyDescent="0.2">
      <c r="L54" s="27"/>
    </row>
    <row r="56" spans="7:12" ht="0.75" customHeight="1" x14ac:dyDescent="0.2">
      <c r="G56" s="25" t="e">
        <f>#REF!+#REF!+#REF!+#REF!</f>
        <v>#REF!</v>
      </c>
    </row>
    <row r="57" spans="7:12" hidden="1" x14ac:dyDescent="0.2">
      <c r="G57" s="25" t="e">
        <f>#REF!</f>
        <v>#REF!</v>
      </c>
    </row>
    <row r="58" spans="7:12" hidden="1" x14ac:dyDescent="0.2">
      <c r="G58" s="25" t="e">
        <f>#REF!+#REF!</f>
        <v>#REF!</v>
      </c>
    </row>
  </sheetData>
  <phoneticPr fontId="0" type="noConversion"/>
  <pageMargins left="0" right="0" top="0" bottom="0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workbookViewId="0">
      <pane ySplit="4" topLeftCell="A5" activePane="bottomLeft" state="frozen"/>
      <selection activeCell="G57" sqref="G57:H57"/>
      <selection pane="bottomLeft" activeCell="F7" sqref="F7:F12"/>
    </sheetView>
  </sheetViews>
  <sheetFormatPr defaultRowHeight="15" x14ac:dyDescent="0.2"/>
  <cols>
    <col min="1" max="1" width="4.7109375" style="1" customWidth="1"/>
    <col min="2" max="2" width="15" style="1" customWidth="1"/>
    <col min="3" max="3" width="11" style="1" customWidth="1"/>
    <col min="4" max="4" width="16.28515625" style="1" customWidth="1"/>
    <col min="5" max="5" width="13.5703125" style="1" customWidth="1"/>
    <col min="6" max="6" width="28.7109375" style="1" customWidth="1"/>
    <col min="7" max="7" width="8" style="1" customWidth="1"/>
    <col min="8" max="8" width="12.7109375" style="1" customWidth="1"/>
    <col min="9" max="9" width="10.85546875" style="1" customWidth="1"/>
    <col min="10" max="10" width="13" style="1" customWidth="1"/>
    <col min="11" max="11" width="7.85546875" style="1" hidden="1" customWidth="1"/>
    <col min="12" max="12" width="12.5703125" style="1" customWidth="1"/>
    <col min="13" max="13" width="11.85546875" style="1" hidden="1" customWidth="1"/>
    <col min="14" max="14" width="10.28515625" style="1" hidden="1" customWidth="1"/>
    <col min="15" max="15" width="12" style="1" customWidth="1"/>
    <col min="16" max="16384" width="9.140625" style="1"/>
  </cols>
  <sheetData>
    <row r="1" spans="1:15" x14ac:dyDescent="0.2">
      <c r="E1" s="2"/>
    </row>
    <row r="2" spans="1:15" x14ac:dyDescent="0.2">
      <c r="B2" s="3" t="s">
        <v>35</v>
      </c>
      <c r="C2" s="3"/>
      <c r="D2" s="3"/>
      <c r="E2" s="3"/>
    </row>
    <row r="3" spans="1:15" ht="28.5" customHeight="1" x14ac:dyDescent="0.2">
      <c r="B3" s="3" t="s">
        <v>18</v>
      </c>
      <c r="C3" s="3"/>
      <c r="D3" s="3"/>
      <c r="E3" s="3"/>
      <c r="K3" s="35" t="s">
        <v>10</v>
      </c>
      <c r="O3" s="1" t="s">
        <v>30</v>
      </c>
    </row>
    <row r="4" spans="1:15" x14ac:dyDescent="0.2">
      <c r="A4" s="4"/>
      <c r="B4" s="4" t="s">
        <v>0</v>
      </c>
      <c r="C4" s="4" t="s">
        <v>6</v>
      </c>
      <c r="D4" s="4" t="s">
        <v>1</v>
      </c>
      <c r="E4" s="4" t="s">
        <v>2</v>
      </c>
      <c r="F4" s="4" t="s">
        <v>3</v>
      </c>
      <c r="G4" s="12"/>
      <c r="H4" s="34">
        <v>346</v>
      </c>
      <c r="I4" s="34">
        <v>345</v>
      </c>
      <c r="J4" s="34">
        <v>349</v>
      </c>
      <c r="K4" s="33">
        <v>340</v>
      </c>
      <c r="L4" s="14">
        <v>310</v>
      </c>
      <c r="M4" s="33"/>
      <c r="N4" s="33"/>
      <c r="O4" s="33">
        <v>340</v>
      </c>
    </row>
    <row r="5" spans="1:15" x14ac:dyDescent="0.2">
      <c r="A5" s="4"/>
      <c r="B5" s="4"/>
      <c r="C5" s="4"/>
      <c r="D5" s="10" t="s">
        <v>13</v>
      </c>
      <c r="E5" s="10"/>
      <c r="F5" s="10"/>
      <c r="G5" s="12"/>
      <c r="H5" s="34"/>
      <c r="I5" s="47" t="s">
        <v>34</v>
      </c>
      <c r="J5" s="34" t="s">
        <v>25</v>
      </c>
      <c r="K5" s="33"/>
      <c r="L5" s="14"/>
      <c r="M5" s="33"/>
      <c r="N5" s="33"/>
      <c r="O5" s="33"/>
    </row>
    <row r="6" spans="1:15" hidden="1" x14ac:dyDescent="0.2">
      <c r="A6" s="4"/>
      <c r="B6" s="4"/>
      <c r="C6" s="4"/>
      <c r="D6" s="10"/>
      <c r="E6" s="10"/>
      <c r="F6" s="10"/>
      <c r="G6" s="12"/>
      <c r="H6" s="34"/>
      <c r="I6" s="34"/>
      <c r="J6" s="34"/>
      <c r="K6" s="33"/>
      <c r="L6" s="14"/>
      <c r="M6" s="33"/>
      <c r="N6" s="33"/>
      <c r="O6" s="33"/>
    </row>
    <row r="7" spans="1:15" x14ac:dyDescent="0.2">
      <c r="A7" s="4">
        <v>1</v>
      </c>
      <c r="B7" s="6"/>
      <c r="C7" s="18"/>
      <c r="D7" s="16"/>
      <c r="E7" s="28">
        <f>G7+H7+I7+J7+K7+L7</f>
        <v>0</v>
      </c>
      <c r="F7" s="16"/>
      <c r="G7" s="29"/>
      <c r="H7" s="28"/>
      <c r="I7" s="29"/>
      <c r="J7" s="29"/>
      <c r="K7" s="33"/>
      <c r="L7" s="14"/>
      <c r="M7" s="33"/>
      <c r="N7" s="33"/>
      <c r="O7" s="33"/>
    </row>
    <row r="8" spans="1:15" x14ac:dyDescent="0.2">
      <c r="A8" s="4">
        <v>2</v>
      </c>
      <c r="B8" s="32"/>
      <c r="C8" s="45"/>
      <c r="D8" s="43"/>
      <c r="E8" s="57">
        <f t="shared" ref="E8:E47" si="0">G8+H8+I8+J8+K8+L8</f>
        <v>0</v>
      </c>
      <c r="F8" s="43"/>
      <c r="G8" s="43"/>
      <c r="H8" s="44"/>
      <c r="I8" s="29"/>
      <c r="J8" s="29"/>
      <c r="K8" s="33"/>
      <c r="L8" s="14"/>
      <c r="M8" s="33"/>
      <c r="N8" s="33"/>
      <c r="O8" s="33"/>
    </row>
    <row r="9" spans="1:15" x14ac:dyDescent="0.2">
      <c r="A9" s="4">
        <v>3</v>
      </c>
      <c r="B9" s="6"/>
      <c r="C9" s="19"/>
      <c r="D9" s="29"/>
      <c r="E9" s="28">
        <f t="shared" si="0"/>
        <v>0</v>
      </c>
      <c r="F9" s="17"/>
      <c r="G9" s="29"/>
      <c r="H9" s="28"/>
      <c r="I9" s="29"/>
      <c r="J9" s="29"/>
      <c r="K9" s="33"/>
      <c r="L9" s="14"/>
      <c r="M9" s="33"/>
      <c r="N9" s="33"/>
      <c r="O9" s="33"/>
    </row>
    <row r="10" spans="1:15" x14ac:dyDescent="0.2">
      <c r="A10" s="4">
        <v>4</v>
      </c>
      <c r="B10" s="32"/>
      <c r="C10" s="45"/>
      <c r="D10" s="29"/>
      <c r="E10" s="28">
        <f t="shared" si="0"/>
        <v>0</v>
      </c>
      <c r="F10" s="29"/>
      <c r="G10" s="29"/>
      <c r="H10" s="28"/>
      <c r="I10" s="29"/>
      <c r="J10" s="29"/>
      <c r="K10" s="33"/>
      <c r="L10" s="14"/>
      <c r="M10" s="33"/>
      <c r="N10" s="33"/>
      <c r="O10" s="33"/>
    </row>
    <row r="11" spans="1:15" x14ac:dyDescent="0.2">
      <c r="A11" s="4">
        <v>5</v>
      </c>
      <c r="B11" s="6"/>
      <c r="C11" s="19"/>
      <c r="D11" s="29"/>
      <c r="E11" s="28">
        <f t="shared" si="0"/>
        <v>0</v>
      </c>
      <c r="F11" s="17"/>
      <c r="G11" s="29"/>
      <c r="H11" s="28"/>
      <c r="I11" s="29"/>
      <c r="J11" s="29"/>
      <c r="K11" s="33"/>
      <c r="L11" s="14"/>
      <c r="M11" s="33"/>
      <c r="N11" s="33"/>
      <c r="O11" s="33"/>
    </row>
    <row r="12" spans="1:15" x14ac:dyDescent="0.2">
      <c r="A12" s="4">
        <v>6</v>
      </c>
      <c r="B12" s="6"/>
      <c r="C12" s="19"/>
      <c r="D12" s="29"/>
      <c r="E12" s="28">
        <f t="shared" si="0"/>
        <v>0</v>
      </c>
      <c r="F12" s="29"/>
      <c r="G12" s="29"/>
      <c r="H12" s="28"/>
      <c r="I12" s="29"/>
      <c r="J12" s="29"/>
      <c r="K12" s="33"/>
      <c r="L12" s="14"/>
      <c r="M12" s="33"/>
      <c r="N12" s="33"/>
      <c r="O12" s="33"/>
    </row>
    <row r="13" spans="1:15" x14ac:dyDescent="0.2">
      <c r="A13" s="4">
        <v>7</v>
      </c>
      <c r="B13" s="6"/>
      <c r="C13" s="19"/>
      <c r="D13" s="29"/>
      <c r="E13" s="28">
        <f t="shared" si="0"/>
        <v>0</v>
      </c>
      <c r="F13" s="29"/>
      <c r="G13" s="28"/>
      <c r="H13" s="28"/>
      <c r="I13" s="44"/>
      <c r="J13" s="29"/>
      <c r="K13" s="33"/>
      <c r="L13" s="14"/>
      <c r="M13" s="33"/>
      <c r="N13" s="33"/>
      <c r="O13" s="33"/>
    </row>
    <row r="14" spans="1:15" x14ac:dyDescent="0.2">
      <c r="A14" s="4">
        <v>8</v>
      </c>
      <c r="B14" s="6"/>
      <c r="C14" s="19"/>
      <c r="D14" s="29"/>
      <c r="E14" s="28">
        <f t="shared" si="0"/>
        <v>0</v>
      </c>
      <c r="F14" s="29"/>
      <c r="G14" s="29"/>
      <c r="H14" s="28"/>
      <c r="I14" s="29"/>
      <c r="J14" s="29"/>
      <c r="K14" s="33"/>
      <c r="L14" s="14"/>
      <c r="M14" s="33"/>
      <c r="N14" s="33"/>
      <c r="O14" s="33"/>
    </row>
    <row r="15" spans="1:15" ht="18.75" customHeight="1" x14ac:dyDescent="0.2">
      <c r="A15" s="4">
        <v>9</v>
      </c>
      <c r="B15" s="6"/>
      <c r="C15" s="19"/>
      <c r="D15" s="29"/>
      <c r="E15" s="28">
        <f t="shared" si="0"/>
        <v>0</v>
      </c>
      <c r="F15" s="29"/>
      <c r="G15" s="29"/>
      <c r="H15" s="29"/>
      <c r="I15" s="29"/>
      <c r="J15" s="29"/>
      <c r="K15" s="33"/>
      <c r="L15" s="14"/>
      <c r="M15" s="33"/>
      <c r="N15" s="33"/>
      <c r="O15" s="33"/>
    </row>
    <row r="16" spans="1:15" x14ac:dyDescent="0.2">
      <c r="A16" s="4">
        <v>10</v>
      </c>
      <c r="B16" s="6"/>
      <c r="C16" s="19"/>
      <c r="D16" s="29"/>
      <c r="E16" s="28">
        <f t="shared" si="0"/>
        <v>0</v>
      </c>
      <c r="F16" s="29"/>
      <c r="G16" s="29"/>
      <c r="H16" s="29"/>
      <c r="I16" s="29"/>
      <c r="J16" s="29"/>
      <c r="K16" s="33"/>
      <c r="L16" s="14"/>
      <c r="M16" s="33"/>
      <c r="N16" s="33"/>
      <c r="O16" s="33"/>
    </row>
    <row r="17" spans="1:15" x14ac:dyDescent="0.2">
      <c r="A17" s="4">
        <v>11</v>
      </c>
      <c r="B17" s="32"/>
      <c r="C17" s="46"/>
      <c r="D17" s="29"/>
      <c r="E17" s="28">
        <f t="shared" si="0"/>
        <v>0</v>
      </c>
      <c r="F17" s="29"/>
      <c r="G17" s="29"/>
      <c r="H17" s="29"/>
      <c r="I17" s="29"/>
      <c r="J17" s="29"/>
      <c r="K17" s="33"/>
      <c r="L17" s="14"/>
      <c r="M17" s="33"/>
      <c r="N17" s="33"/>
      <c r="O17" s="33"/>
    </row>
    <row r="18" spans="1:15" x14ac:dyDescent="0.2">
      <c r="A18" s="4">
        <v>12</v>
      </c>
      <c r="B18" s="32"/>
      <c r="C18" s="45"/>
      <c r="D18" s="29"/>
      <c r="E18" s="28">
        <f t="shared" si="0"/>
        <v>0</v>
      </c>
      <c r="F18" s="29"/>
      <c r="G18" s="29"/>
      <c r="H18" s="28"/>
      <c r="I18" s="29"/>
      <c r="J18" s="29"/>
      <c r="K18" s="33"/>
      <c r="L18" s="14"/>
      <c r="M18" s="33"/>
      <c r="N18" s="33"/>
      <c r="O18" s="33"/>
    </row>
    <row r="19" spans="1:15" x14ac:dyDescent="0.2">
      <c r="A19" s="4">
        <v>13</v>
      </c>
      <c r="B19" s="32"/>
      <c r="C19" s="45"/>
      <c r="D19" s="29"/>
      <c r="E19" s="28">
        <f t="shared" si="0"/>
        <v>0</v>
      </c>
      <c r="F19" s="29"/>
      <c r="G19" s="29"/>
      <c r="H19" s="29"/>
      <c r="I19" s="29"/>
      <c r="J19" s="29"/>
      <c r="K19" s="33"/>
      <c r="L19" s="14"/>
      <c r="M19" s="33"/>
      <c r="N19" s="33"/>
      <c r="O19" s="33"/>
    </row>
    <row r="20" spans="1:15" hidden="1" x14ac:dyDescent="0.2">
      <c r="A20" s="4">
        <v>14</v>
      </c>
      <c r="B20" s="32"/>
      <c r="C20" s="46"/>
      <c r="D20" s="29"/>
      <c r="E20" s="28">
        <f t="shared" si="0"/>
        <v>0</v>
      </c>
      <c r="F20" s="29"/>
      <c r="G20" s="29"/>
      <c r="H20" s="29"/>
      <c r="I20" s="29"/>
      <c r="J20" s="29"/>
      <c r="K20" s="33"/>
      <c r="L20" s="14"/>
      <c r="M20" s="33"/>
      <c r="N20" s="33"/>
      <c r="O20" s="33"/>
    </row>
    <row r="21" spans="1:15" hidden="1" x14ac:dyDescent="0.2">
      <c r="A21" s="4">
        <v>15</v>
      </c>
      <c r="B21" s="32"/>
      <c r="C21" s="46"/>
      <c r="D21" s="29"/>
      <c r="E21" s="28">
        <f t="shared" si="0"/>
        <v>0</v>
      </c>
      <c r="F21" s="29"/>
      <c r="G21" s="29"/>
      <c r="H21" s="29"/>
      <c r="I21" s="29"/>
      <c r="J21" s="29"/>
      <c r="K21" s="33"/>
      <c r="L21" s="14"/>
      <c r="M21" s="33"/>
      <c r="N21" s="33"/>
      <c r="O21" s="33"/>
    </row>
    <row r="22" spans="1:15" hidden="1" x14ac:dyDescent="0.2">
      <c r="A22" s="4">
        <v>16</v>
      </c>
      <c r="B22" s="32"/>
      <c r="C22" s="46"/>
      <c r="D22" s="29"/>
      <c r="E22" s="28">
        <f t="shared" si="0"/>
        <v>0</v>
      </c>
      <c r="F22" s="29"/>
      <c r="G22" s="29"/>
      <c r="H22" s="29"/>
      <c r="I22" s="29"/>
      <c r="J22" s="29"/>
      <c r="K22" s="33"/>
      <c r="L22" s="14"/>
      <c r="M22" s="33"/>
      <c r="N22" s="33"/>
      <c r="O22" s="33"/>
    </row>
    <row r="23" spans="1:15" hidden="1" x14ac:dyDescent="0.2">
      <c r="A23" s="4">
        <v>17</v>
      </c>
      <c r="B23" s="32"/>
      <c r="C23" s="46"/>
      <c r="D23" s="29"/>
      <c r="E23" s="28">
        <f>G23+H23+I23+J23+K23+L23+O23</f>
        <v>0</v>
      </c>
      <c r="F23" s="29"/>
      <c r="G23" s="29"/>
      <c r="H23" s="29"/>
      <c r="I23" s="29"/>
      <c r="J23" s="29"/>
      <c r="K23" s="33"/>
      <c r="L23" s="14"/>
      <c r="M23" s="33"/>
      <c r="N23" s="33"/>
      <c r="O23" s="33"/>
    </row>
    <row r="24" spans="1:15" hidden="1" x14ac:dyDescent="0.2">
      <c r="A24" s="4">
        <v>18</v>
      </c>
      <c r="B24" s="32"/>
      <c r="C24" s="46"/>
      <c r="D24" s="29"/>
      <c r="E24" s="28">
        <f t="shared" si="0"/>
        <v>0</v>
      </c>
      <c r="F24" s="29"/>
      <c r="G24" s="29"/>
      <c r="H24" s="29"/>
      <c r="I24" s="29"/>
      <c r="J24" s="29"/>
      <c r="K24" s="33"/>
      <c r="L24" s="14"/>
      <c r="M24" s="33"/>
      <c r="N24" s="33"/>
      <c r="O24" s="33"/>
    </row>
    <row r="25" spans="1:15" hidden="1" x14ac:dyDescent="0.2">
      <c r="A25" s="4">
        <v>19</v>
      </c>
      <c r="B25" s="32"/>
      <c r="C25" s="46"/>
      <c r="D25" s="29"/>
      <c r="E25" s="28">
        <f t="shared" si="0"/>
        <v>0</v>
      </c>
      <c r="F25" s="29"/>
      <c r="G25" s="29"/>
      <c r="H25" s="29"/>
      <c r="I25" s="29"/>
      <c r="J25" s="29"/>
      <c r="K25" s="33"/>
      <c r="L25" s="14"/>
      <c r="M25" s="33"/>
      <c r="N25" s="33"/>
      <c r="O25" s="33"/>
    </row>
    <row r="26" spans="1:15" hidden="1" x14ac:dyDescent="0.2">
      <c r="A26" s="4">
        <v>20</v>
      </c>
      <c r="B26" s="32"/>
      <c r="C26" s="46"/>
      <c r="D26" s="29"/>
      <c r="E26" s="28">
        <f t="shared" si="0"/>
        <v>0</v>
      </c>
      <c r="F26" s="29"/>
      <c r="G26" s="29"/>
      <c r="H26" s="29"/>
      <c r="I26" s="29"/>
      <c r="J26" s="29"/>
      <c r="K26" s="33"/>
      <c r="L26" s="14"/>
      <c r="M26" s="33"/>
      <c r="N26" s="33"/>
      <c r="O26" s="33"/>
    </row>
    <row r="27" spans="1:15" hidden="1" x14ac:dyDescent="0.2">
      <c r="A27" s="4">
        <v>21</v>
      </c>
      <c r="B27" s="32"/>
      <c r="C27" s="46"/>
      <c r="D27" s="29"/>
      <c r="E27" s="28">
        <f t="shared" si="0"/>
        <v>0</v>
      </c>
      <c r="F27" s="29"/>
      <c r="G27" s="29"/>
      <c r="H27" s="29"/>
      <c r="I27" s="29"/>
      <c r="J27" s="29"/>
      <c r="K27" s="33"/>
      <c r="L27" s="14"/>
      <c r="M27" s="33"/>
      <c r="N27" s="33"/>
      <c r="O27" s="33"/>
    </row>
    <row r="28" spans="1:15" hidden="1" x14ac:dyDescent="0.2">
      <c r="A28" s="4">
        <v>22</v>
      </c>
      <c r="B28" s="32"/>
      <c r="C28" s="46"/>
      <c r="D28" s="29"/>
      <c r="E28" s="28">
        <f t="shared" si="0"/>
        <v>0</v>
      </c>
      <c r="F28" s="29"/>
      <c r="G28" s="29"/>
      <c r="H28" s="29"/>
      <c r="I28" s="29"/>
      <c r="J28" s="29"/>
      <c r="K28" s="33"/>
      <c r="L28" s="14"/>
      <c r="M28" s="33"/>
      <c r="N28" s="33"/>
      <c r="O28" s="33"/>
    </row>
    <row r="29" spans="1:15" hidden="1" x14ac:dyDescent="0.2">
      <c r="A29" s="4">
        <v>23</v>
      </c>
      <c r="B29" s="32"/>
      <c r="C29" s="46"/>
      <c r="D29" s="29"/>
      <c r="E29" s="28">
        <f t="shared" si="0"/>
        <v>0</v>
      </c>
      <c r="F29" s="29"/>
      <c r="G29" s="29"/>
      <c r="H29" s="29"/>
      <c r="I29" s="29"/>
      <c r="J29" s="29"/>
      <c r="K29" s="33"/>
      <c r="L29" s="14"/>
      <c r="M29" s="33"/>
      <c r="N29" s="33"/>
      <c r="O29" s="33"/>
    </row>
    <row r="30" spans="1:15" hidden="1" x14ac:dyDescent="0.2">
      <c r="A30" s="4">
        <v>24</v>
      </c>
      <c r="B30" s="32"/>
      <c r="C30" s="46"/>
      <c r="D30" s="29"/>
      <c r="E30" s="28">
        <f t="shared" si="0"/>
        <v>0</v>
      </c>
      <c r="F30" s="29"/>
      <c r="G30" s="29"/>
      <c r="H30" s="29"/>
      <c r="I30" s="29"/>
      <c r="J30" s="29"/>
      <c r="K30" s="33"/>
      <c r="L30" s="14"/>
      <c r="M30" s="33"/>
      <c r="N30" s="33"/>
      <c r="O30" s="33"/>
    </row>
    <row r="31" spans="1:15" hidden="1" x14ac:dyDescent="0.2">
      <c r="A31" s="4">
        <v>25</v>
      </c>
      <c r="B31" s="32"/>
      <c r="C31" s="46"/>
      <c r="D31" s="29"/>
      <c r="E31" s="28">
        <f t="shared" si="0"/>
        <v>0</v>
      </c>
      <c r="F31" s="29"/>
      <c r="G31" s="29"/>
      <c r="H31" s="29"/>
      <c r="I31" s="29"/>
      <c r="J31" s="29"/>
      <c r="K31" s="33"/>
      <c r="L31" s="14"/>
      <c r="M31" s="33"/>
      <c r="N31" s="33"/>
      <c r="O31" s="33"/>
    </row>
    <row r="32" spans="1:15" hidden="1" x14ac:dyDescent="0.2">
      <c r="A32" s="4">
        <v>26</v>
      </c>
      <c r="B32" s="32"/>
      <c r="C32" s="46"/>
      <c r="D32" s="29"/>
      <c r="E32" s="28">
        <f t="shared" si="0"/>
        <v>0</v>
      </c>
      <c r="F32" s="29"/>
      <c r="G32" s="29"/>
      <c r="H32" s="29"/>
      <c r="I32" s="29"/>
      <c r="J32" s="29"/>
      <c r="K32" s="33"/>
      <c r="L32" s="14"/>
      <c r="M32" s="33"/>
      <c r="N32" s="33"/>
      <c r="O32" s="33"/>
    </row>
    <row r="33" spans="1:15" hidden="1" x14ac:dyDescent="0.2">
      <c r="A33" s="4">
        <v>27</v>
      </c>
      <c r="B33" s="32"/>
      <c r="C33" s="46"/>
      <c r="D33" s="29"/>
      <c r="E33" s="28">
        <f t="shared" si="0"/>
        <v>0</v>
      </c>
      <c r="F33" s="29"/>
      <c r="G33" s="29"/>
      <c r="H33" s="29"/>
      <c r="I33" s="29"/>
      <c r="J33" s="29"/>
      <c r="K33" s="33"/>
      <c r="L33" s="14"/>
      <c r="M33" s="33"/>
      <c r="N33" s="33"/>
      <c r="O33" s="33"/>
    </row>
    <row r="34" spans="1:15" hidden="1" x14ac:dyDescent="0.2">
      <c r="A34" s="4">
        <v>28</v>
      </c>
      <c r="B34" s="32"/>
      <c r="C34" s="46"/>
      <c r="D34" s="29"/>
      <c r="E34" s="28">
        <f>G34+H34+I34+J34+K34+L34+O34</f>
        <v>0</v>
      </c>
      <c r="F34" s="29"/>
      <c r="G34" s="29"/>
      <c r="H34" s="29"/>
      <c r="I34" s="29"/>
      <c r="J34" s="29"/>
      <c r="K34" s="33"/>
      <c r="L34" s="14"/>
      <c r="M34" s="33"/>
      <c r="N34" s="33"/>
      <c r="O34" s="33"/>
    </row>
    <row r="35" spans="1:15" hidden="1" x14ac:dyDescent="0.2">
      <c r="A35" s="4">
        <v>29</v>
      </c>
      <c r="B35" s="32"/>
      <c r="C35" s="46"/>
      <c r="D35" s="29"/>
      <c r="E35" s="28">
        <f t="shared" si="0"/>
        <v>0</v>
      </c>
      <c r="F35" s="29"/>
      <c r="G35" s="29"/>
      <c r="H35" s="29"/>
      <c r="I35" s="29"/>
      <c r="J35" s="29"/>
      <c r="K35" s="33"/>
      <c r="L35" s="14"/>
      <c r="M35" s="33"/>
      <c r="N35" s="33"/>
      <c r="O35" s="33"/>
    </row>
    <row r="36" spans="1:15" hidden="1" x14ac:dyDescent="0.2">
      <c r="A36" s="4">
        <v>30</v>
      </c>
      <c r="B36" s="32"/>
      <c r="C36" s="46"/>
      <c r="D36" s="29"/>
      <c r="E36" s="28">
        <f t="shared" si="0"/>
        <v>0</v>
      </c>
      <c r="F36" s="29"/>
      <c r="G36" s="29"/>
      <c r="H36" s="29"/>
      <c r="I36" s="29"/>
      <c r="J36" s="29"/>
      <c r="K36" s="33"/>
      <c r="L36" s="14"/>
      <c r="M36" s="33"/>
      <c r="N36" s="33"/>
      <c r="O36" s="33"/>
    </row>
    <row r="37" spans="1:15" hidden="1" x14ac:dyDescent="0.2">
      <c r="A37" s="4"/>
      <c r="B37" s="32"/>
      <c r="C37" s="31"/>
      <c r="D37" s="29"/>
      <c r="E37" s="28">
        <f t="shared" si="0"/>
        <v>0</v>
      </c>
      <c r="F37" s="29"/>
      <c r="G37" s="29"/>
      <c r="H37" s="29"/>
      <c r="I37" s="29"/>
      <c r="J37" s="29"/>
      <c r="K37" s="33"/>
      <c r="L37" s="14"/>
      <c r="M37" s="33"/>
      <c r="N37" s="33"/>
      <c r="O37" s="33"/>
    </row>
    <row r="38" spans="1:15" hidden="1" x14ac:dyDescent="0.2">
      <c r="A38" s="4"/>
      <c r="B38" s="32"/>
      <c r="C38" s="31"/>
      <c r="D38" s="29"/>
      <c r="E38" s="28">
        <f t="shared" si="0"/>
        <v>0</v>
      </c>
      <c r="F38" s="29"/>
      <c r="G38" s="29"/>
      <c r="H38" s="29"/>
      <c r="I38" s="29"/>
      <c r="J38" s="29"/>
      <c r="K38" s="33"/>
      <c r="L38" s="14"/>
      <c r="M38" s="33"/>
      <c r="N38" s="33"/>
      <c r="O38" s="33"/>
    </row>
    <row r="39" spans="1:15" hidden="1" x14ac:dyDescent="0.2">
      <c r="A39" s="4"/>
      <c r="B39" s="32"/>
      <c r="C39" s="31"/>
      <c r="D39" s="29"/>
      <c r="E39" s="28">
        <f t="shared" si="0"/>
        <v>0</v>
      </c>
      <c r="F39" s="29"/>
      <c r="G39" s="29"/>
      <c r="H39" s="29"/>
      <c r="I39" s="29"/>
      <c r="J39" s="29"/>
      <c r="K39" s="33"/>
      <c r="L39" s="14"/>
      <c r="M39" s="33"/>
      <c r="N39" s="33"/>
      <c r="O39" s="33"/>
    </row>
    <row r="40" spans="1:15" hidden="1" x14ac:dyDescent="0.2">
      <c r="A40" s="4"/>
      <c r="B40" s="32"/>
      <c r="C40" s="31"/>
      <c r="D40" s="29"/>
      <c r="E40" s="28">
        <f t="shared" si="0"/>
        <v>0</v>
      </c>
      <c r="F40" s="29"/>
      <c r="G40" s="29"/>
      <c r="H40" s="29"/>
      <c r="I40" s="29"/>
      <c r="J40" s="29"/>
      <c r="K40" s="33"/>
      <c r="L40" s="14"/>
      <c r="M40" s="33"/>
      <c r="N40" s="33"/>
      <c r="O40" s="33"/>
    </row>
    <row r="41" spans="1:15" hidden="1" x14ac:dyDescent="0.2">
      <c r="A41" s="4"/>
      <c r="B41" s="32"/>
      <c r="C41" s="31"/>
      <c r="D41" s="29"/>
      <c r="E41" s="28">
        <f t="shared" si="0"/>
        <v>0</v>
      </c>
      <c r="F41" s="29"/>
      <c r="G41" s="29"/>
      <c r="H41" s="29"/>
      <c r="I41" s="29"/>
      <c r="J41" s="29"/>
      <c r="K41" s="33"/>
      <c r="L41" s="14"/>
      <c r="M41" s="33"/>
      <c r="N41" s="33"/>
      <c r="O41" s="33"/>
    </row>
    <row r="42" spans="1:15" hidden="1" x14ac:dyDescent="0.2">
      <c r="A42" s="4"/>
      <c r="B42" s="32"/>
      <c r="C42" s="31"/>
      <c r="D42" s="29"/>
      <c r="E42" s="28">
        <f t="shared" si="0"/>
        <v>0</v>
      </c>
      <c r="F42" s="29"/>
      <c r="G42" s="29"/>
      <c r="H42" s="29"/>
      <c r="I42" s="29"/>
      <c r="J42" s="29"/>
      <c r="K42" s="33"/>
      <c r="L42" s="14"/>
      <c r="M42" s="33"/>
      <c r="N42" s="33"/>
      <c r="O42" s="33"/>
    </row>
    <row r="43" spans="1:15" hidden="1" x14ac:dyDescent="0.2">
      <c r="A43" s="4"/>
      <c r="B43" s="32"/>
      <c r="C43" s="31"/>
      <c r="D43" s="29"/>
      <c r="E43" s="28">
        <f t="shared" si="0"/>
        <v>0</v>
      </c>
      <c r="F43" s="29"/>
      <c r="G43" s="29"/>
      <c r="H43" s="29"/>
      <c r="I43" s="29"/>
      <c r="J43" s="29"/>
      <c r="K43" s="33"/>
      <c r="L43" s="14"/>
      <c r="M43" s="33"/>
      <c r="N43" s="33"/>
      <c r="O43" s="33"/>
    </row>
    <row r="44" spans="1:15" hidden="1" x14ac:dyDescent="0.2">
      <c r="A44" s="4"/>
      <c r="B44" s="32"/>
      <c r="C44" s="31"/>
      <c r="D44" s="29"/>
      <c r="E44" s="28">
        <f t="shared" si="0"/>
        <v>0</v>
      </c>
      <c r="F44" s="29"/>
      <c r="G44" s="29"/>
      <c r="H44" s="29"/>
      <c r="I44" s="29"/>
      <c r="J44" s="29"/>
      <c r="K44" s="33"/>
      <c r="L44" s="14"/>
      <c r="M44" s="33"/>
      <c r="N44" s="33"/>
      <c r="O44" s="33"/>
    </row>
    <row r="45" spans="1:15" hidden="1" x14ac:dyDescent="0.2">
      <c r="A45" s="4"/>
      <c r="B45" s="32"/>
      <c r="C45" s="31"/>
      <c r="D45" s="29"/>
      <c r="E45" s="28">
        <f t="shared" si="0"/>
        <v>0</v>
      </c>
      <c r="F45" s="29"/>
      <c r="G45" s="29"/>
      <c r="H45" s="29"/>
      <c r="I45" s="29"/>
      <c r="J45" s="29"/>
      <c r="K45" s="33"/>
      <c r="L45" s="14"/>
      <c r="M45" s="33"/>
      <c r="N45" s="33"/>
      <c r="O45" s="33"/>
    </row>
    <row r="46" spans="1:15" hidden="1" x14ac:dyDescent="0.2">
      <c r="A46" s="4"/>
      <c r="B46" s="32"/>
      <c r="C46" s="31"/>
      <c r="D46" s="29"/>
      <c r="E46" s="28">
        <f t="shared" si="0"/>
        <v>0</v>
      </c>
      <c r="F46" s="29"/>
      <c r="G46" s="29"/>
      <c r="H46" s="29"/>
      <c r="I46" s="29"/>
      <c r="J46" s="29"/>
      <c r="K46" s="33"/>
      <c r="L46" s="14"/>
      <c r="M46" s="33"/>
      <c r="N46" s="33"/>
      <c r="O46" s="33"/>
    </row>
    <row r="47" spans="1:15" hidden="1" x14ac:dyDescent="0.2">
      <c r="A47" s="4"/>
      <c r="B47" s="32"/>
      <c r="C47" s="31"/>
      <c r="D47" s="29"/>
      <c r="E47" s="28">
        <f t="shared" si="0"/>
        <v>0</v>
      </c>
      <c r="F47" s="29"/>
      <c r="G47" s="29"/>
      <c r="H47" s="29"/>
      <c r="I47" s="29"/>
      <c r="J47" s="29"/>
      <c r="K47" s="33"/>
      <c r="L47" s="14"/>
      <c r="M47" s="33"/>
      <c r="N47" s="33"/>
      <c r="O47" s="33"/>
    </row>
    <row r="48" spans="1:15" x14ac:dyDescent="0.2">
      <c r="A48" s="4"/>
      <c r="B48" s="6"/>
      <c r="C48" s="11"/>
      <c r="D48" s="4" t="s">
        <v>31</v>
      </c>
      <c r="E48" s="28">
        <f>SUM(E7:E47)</f>
        <v>0</v>
      </c>
      <c r="F48" s="5">
        <f>SUM(F7:F34)</f>
        <v>0</v>
      </c>
      <c r="G48" s="5"/>
      <c r="H48" s="5">
        <f t="shared" ref="H48:O48" si="1">SUM(H7:H46)</f>
        <v>0</v>
      </c>
      <c r="I48" s="5">
        <f t="shared" si="1"/>
        <v>0</v>
      </c>
      <c r="J48" s="5">
        <f t="shared" si="1"/>
        <v>0</v>
      </c>
      <c r="K48" s="5">
        <f t="shared" si="1"/>
        <v>0</v>
      </c>
      <c r="L48" s="51">
        <f t="shared" si="1"/>
        <v>0</v>
      </c>
      <c r="M48" s="50">
        <f t="shared" si="1"/>
        <v>0</v>
      </c>
      <c r="N48" s="50">
        <f t="shared" si="1"/>
        <v>0</v>
      </c>
      <c r="O48" s="50">
        <f t="shared" si="1"/>
        <v>0</v>
      </c>
    </row>
    <row r="49" spans="1:15" x14ac:dyDescent="0.2">
      <c r="A49" s="4"/>
      <c r="B49" s="4"/>
      <c r="C49" s="4"/>
      <c r="D49" s="4"/>
      <c r="E49" s="13"/>
      <c r="F49" s="10" t="s">
        <v>17</v>
      </c>
      <c r="G49" s="13"/>
      <c r="H49" s="13"/>
      <c r="I49" s="13"/>
      <c r="J49" s="13"/>
      <c r="K49" s="13"/>
      <c r="L49" s="13"/>
      <c r="M49" s="13">
        <f t="shared" ref="M49:N49" si="2">M5-M48</f>
        <v>0</v>
      </c>
      <c r="N49" s="13">
        <f t="shared" si="2"/>
        <v>0</v>
      </c>
      <c r="O49" s="13"/>
    </row>
    <row r="50" spans="1:15" x14ac:dyDescent="0.2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</row>
    <row r="52" spans="1:15" x14ac:dyDescent="0.2">
      <c r="G52" s="7"/>
      <c r="H52" s="7"/>
    </row>
    <row r="53" spans="1:15" x14ac:dyDescent="0.2">
      <c r="G53" s="7"/>
      <c r="H53" s="7"/>
    </row>
    <row r="54" spans="1:15" x14ac:dyDescent="0.2">
      <c r="G54" s="7"/>
      <c r="H54" s="7"/>
    </row>
    <row r="55" spans="1:15" x14ac:dyDescent="0.2">
      <c r="G55" s="7"/>
      <c r="H55" s="7"/>
    </row>
    <row r="56" spans="1:15" x14ac:dyDescent="0.2">
      <c r="G56" s="7"/>
      <c r="H56" s="7"/>
    </row>
    <row r="57" spans="1:15" x14ac:dyDescent="0.2">
      <c r="G57" s="7"/>
      <c r="H57" s="7"/>
    </row>
    <row r="58" spans="1:15" x14ac:dyDescent="0.2">
      <c r="F58" s="9"/>
    </row>
    <row r="59" spans="1:15" ht="0.75" customHeight="1" x14ac:dyDescent="0.2"/>
    <row r="60" spans="1:15" hidden="1" x14ac:dyDescent="0.2"/>
    <row r="61" spans="1:15" hidden="1" x14ac:dyDescent="0.2"/>
  </sheetData>
  <phoneticPr fontId="0" type="noConversion"/>
  <pageMargins left="0" right="0" top="0" bottom="0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5"/>
  <sheetViews>
    <sheetView tabSelected="1" workbookViewId="0">
      <pane ySplit="6" topLeftCell="A7" activePane="bottomLeft" state="frozen"/>
      <selection pane="bottomLeft" activeCell="C3" sqref="C3"/>
    </sheetView>
  </sheetViews>
  <sheetFormatPr defaultRowHeight="15" x14ac:dyDescent="0.2"/>
  <cols>
    <col min="1" max="1" width="3.5703125" style="1" customWidth="1"/>
    <col min="2" max="2" width="14.42578125" style="1" customWidth="1"/>
    <col min="3" max="3" width="10.5703125" style="1" customWidth="1"/>
    <col min="4" max="4" width="29.5703125" style="20" customWidth="1"/>
    <col min="5" max="5" width="12.7109375" style="1" customWidth="1"/>
    <col min="6" max="6" width="30.85546875" style="1" customWidth="1"/>
    <col min="7" max="7" width="13.7109375" style="1" customWidth="1"/>
    <col min="8" max="8" width="9.28515625" style="1" customWidth="1"/>
    <col min="9" max="9" width="11.140625" style="1" customWidth="1"/>
    <col min="10" max="10" width="11.42578125" style="1" customWidth="1"/>
    <col min="11" max="11" width="10.140625" style="1" hidden="1" customWidth="1"/>
    <col min="12" max="13" width="10" style="1" customWidth="1"/>
    <col min="14" max="15" width="9.42578125" style="1" hidden="1" customWidth="1"/>
    <col min="16" max="16" width="10.7109375" style="1" hidden="1" customWidth="1"/>
    <col min="17" max="17" width="12.140625" style="1" hidden="1" customWidth="1"/>
    <col min="18" max="18" width="6.7109375" style="1" hidden="1" customWidth="1"/>
    <col min="19" max="19" width="10.28515625" style="1" hidden="1" customWidth="1"/>
    <col min="20" max="20" width="12.28515625" style="1" hidden="1" customWidth="1"/>
    <col min="21" max="21" width="12.7109375" style="1" hidden="1" customWidth="1"/>
    <col min="22" max="22" width="9.140625" style="1" hidden="1" customWidth="1"/>
    <col min="23" max="16384" width="9.140625" style="1"/>
  </cols>
  <sheetData>
    <row r="1" spans="1:22" x14ac:dyDescent="0.2">
      <c r="A1" s="15"/>
      <c r="B1" s="15"/>
      <c r="C1" s="15"/>
      <c r="D1" s="39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2" x14ac:dyDescent="0.2">
      <c r="A2" s="15"/>
      <c r="B2" s="15"/>
      <c r="C2" s="40" t="s">
        <v>129</v>
      </c>
      <c r="D2" s="40"/>
      <c r="E2" s="15"/>
      <c r="F2" s="40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2" ht="28.5" customHeight="1" x14ac:dyDescent="0.25">
      <c r="A3" s="15"/>
      <c r="B3" s="15"/>
      <c r="C3" s="40" t="s">
        <v>18</v>
      </c>
      <c r="D3" s="40"/>
      <c r="E3" s="40"/>
      <c r="F3" s="40"/>
      <c r="G3" s="15"/>
      <c r="H3" s="41"/>
      <c r="I3" s="15"/>
      <c r="J3" s="15"/>
      <c r="K3" s="15"/>
      <c r="L3" s="90"/>
      <c r="M3" s="91"/>
      <c r="N3" s="91"/>
      <c r="O3" s="15"/>
      <c r="P3" s="15"/>
      <c r="Q3" s="15"/>
      <c r="R3" s="15"/>
      <c r="S3" s="15"/>
    </row>
    <row r="4" spans="1:22" ht="24.75" customHeight="1" x14ac:dyDescent="0.2">
      <c r="A4" s="15"/>
      <c r="B4" s="16"/>
      <c r="C4" s="16"/>
      <c r="D4" s="22"/>
      <c r="E4" s="16"/>
      <c r="F4" s="16"/>
      <c r="G4" s="88">
        <v>225</v>
      </c>
      <c r="H4" s="75" t="s">
        <v>64</v>
      </c>
      <c r="I4" s="75" t="s">
        <v>65</v>
      </c>
      <c r="J4" s="75" t="s">
        <v>66</v>
      </c>
      <c r="K4" s="75" t="s">
        <v>42</v>
      </c>
      <c r="L4" s="75" t="s">
        <v>42</v>
      </c>
      <c r="M4" s="75" t="s">
        <v>42</v>
      </c>
      <c r="N4" s="75" t="s">
        <v>41</v>
      </c>
      <c r="O4" s="71" t="s">
        <v>61</v>
      </c>
      <c r="P4" s="89" t="s">
        <v>63</v>
      </c>
      <c r="Q4" s="48" t="s">
        <v>70</v>
      </c>
      <c r="R4" s="48"/>
      <c r="S4" s="48"/>
      <c r="T4" s="49"/>
      <c r="U4" s="49"/>
      <c r="V4" s="4"/>
    </row>
    <row r="5" spans="1:22" ht="49.5" customHeight="1" x14ac:dyDescent="0.2">
      <c r="A5" s="14"/>
      <c r="B5" s="16" t="s">
        <v>0</v>
      </c>
      <c r="C5" s="16" t="s">
        <v>6</v>
      </c>
      <c r="D5" s="22" t="s">
        <v>1</v>
      </c>
      <c r="E5" s="16" t="s">
        <v>2</v>
      </c>
      <c r="F5" s="16" t="s">
        <v>3</v>
      </c>
      <c r="G5" s="36" t="s">
        <v>67</v>
      </c>
      <c r="H5" s="16" t="s">
        <v>12</v>
      </c>
      <c r="I5" s="42" t="s">
        <v>19</v>
      </c>
      <c r="J5" s="16" t="s">
        <v>24</v>
      </c>
      <c r="K5" s="42" t="s">
        <v>68</v>
      </c>
      <c r="L5" s="42" t="s">
        <v>14</v>
      </c>
      <c r="M5" s="42" t="s">
        <v>69</v>
      </c>
      <c r="N5" s="16"/>
      <c r="O5" s="71"/>
      <c r="P5" s="71" t="s">
        <v>40</v>
      </c>
      <c r="Q5" s="14"/>
      <c r="R5" s="14"/>
      <c r="S5" s="14"/>
      <c r="T5" s="4"/>
      <c r="U5" s="4"/>
      <c r="V5" s="4"/>
    </row>
    <row r="6" spans="1:22" ht="21" customHeight="1" x14ac:dyDescent="0.2">
      <c r="A6" s="14"/>
      <c r="B6" s="16"/>
      <c r="C6" s="16"/>
      <c r="D6" s="22"/>
      <c r="E6" s="16"/>
      <c r="F6" s="16" t="s">
        <v>15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R6" s="14"/>
      <c r="S6" s="14"/>
      <c r="T6" s="4"/>
      <c r="U6" s="4"/>
      <c r="V6" s="4"/>
    </row>
    <row r="7" spans="1:22" ht="15" customHeight="1" x14ac:dyDescent="0.2">
      <c r="A7" s="14"/>
      <c r="B7" s="16"/>
      <c r="C7" s="16"/>
      <c r="D7" s="22"/>
      <c r="E7" s="16"/>
      <c r="F7" s="16" t="s">
        <v>16</v>
      </c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  <c r="R7" s="14"/>
      <c r="S7" s="14"/>
      <c r="T7" s="4"/>
      <c r="U7" s="4"/>
      <c r="V7" s="4"/>
    </row>
    <row r="8" spans="1:22" x14ac:dyDescent="0.2">
      <c r="A8" s="14"/>
      <c r="B8" s="16"/>
      <c r="C8" s="16"/>
      <c r="D8" s="22"/>
      <c r="E8" s="16"/>
      <c r="F8" s="16" t="s">
        <v>27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6"/>
      <c r="R8" s="14"/>
      <c r="S8" s="14"/>
      <c r="T8" s="4"/>
      <c r="U8" s="4"/>
      <c r="V8" s="4"/>
    </row>
    <row r="9" spans="1:22" x14ac:dyDescent="0.2">
      <c r="A9" s="16">
        <v>1</v>
      </c>
      <c r="B9" s="80" t="s">
        <v>105</v>
      </c>
      <c r="C9" s="81">
        <v>45644</v>
      </c>
      <c r="D9" s="22" t="s">
        <v>106</v>
      </c>
      <c r="E9" s="53">
        <f>G9+H9+I9+K9+M9+L9+N9+Q9+R9+J9</f>
        <v>694688</v>
      </c>
      <c r="F9" s="16" t="s">
        <v>43</v>
      </c>
      <c r="G9" s="95"/>
      <c r="H9" s="95"/>
      <c r="I9" s="95"/>
      <c r="J9" s="95">
        <v>694688</v>
      </c>
      <c r="K9" s="95"/>
      <c r="L9" s="95"/>
      <c r="M9" s="95"/>
      <c r="N9" s="95"/>
      <c r="O9" s="95"/>
      <c r="P9" s="95"/>
      <c r="Q9" s="96"/>
      <c r="R9" s="14"/>
      <c r="S9" s="14"/>
      <c r="T9" s="4"/>
      <c r="U9" s="4"/>
      <c r="V9" s="4"/>
    </row>
    <row r="10" spans="1:22" x14ac:dyDescent="0.2">
      <c r="A10" s="16">
        <v>2</v>
      </c>
      <c r="B10" s="80" t="s">
        <v>22</v>
      </c>
      <c r="C10" s="82">
        <v>12771</v>
      </c>
      <c r="D10" s="22" t="s">
        <v>45</v>
      </c>
      <c r="E10" s="53">
        <f>G10+H10+I10+K10+M10+L10+N10+Q10+R10+J10</f>
        <v>447302</v>
      </c>
      <c r="F10" s="16" t="s">
        <v>38</v>
      </c>
      <c r="G10" s="95"/>
      <c r="H10" s="95"/>
      <c r="I10" s="95"/>
      <c r="J10" s="95">
        <v>447302</v>
      </c>
      <c r="K10" s="95"/>
      <c r="L10" s="95"/>
      <c r="M10" s="95"/>
      <c r="N10" s="95"/>
      <c r="O10" s="95"/>
      <c r="P10" s="95"/>
      <c r="Q10" s="96"/>
      <c r="R10" s="14"/>
      <c r="S10" s="14"/>
      <c r="T10" s="4"/>
      <c r="U10" s="4"/>
      <c r="V10" s="4"/>
    </row>
    <row r="11" spans="1:22" ht="15" customHeight="1" x14ac:dyDescent="0.2">
      <c r="A11" s="16">
        <v>3</v>
      </c>
      <c r="B11" s="80" t="s">
        <v>21</v>
      </c>
      <c r="C11" s="82">
        <v>45642</v>
      </c>
      <c r="D11" s="36" t="s">
        <v>107</v>
      </c>
      <c r="E11" s="53">
        <f>G11+H11+I11+K11+M11+L11+N11+Q11+R11+J11</f>
        <v>178644.5</v>
      </c>
      <c r="F11" s="16" t="s">
        <v>44</v>
      </c>
      <c r="G11" s="95"/>
      <c r="H11" s="95"/>
      <c r="I11" s="95"/>
      <c r="J11" s="95">
        <v>178644.5</v>
      </c>
      <c r="K11" s="95"/>
      <c r="L11" s="95"/>
      <c r="M11" s="95"/>
      <c r="N11" s="95"/>
      <c r="O11" s="95"/>
      <c r="P11" s="95"/>
      <c r="Q11" s="96"/>
      <c r="R11" s="14"/>
      <c r="S11" s="14"/>
      <c r="T11" s="4"/>
      <c r="U11" s="4"/>
      <c r="V11" s="4"/>
    </row>
    <row r="12" spans="1:22" ht="18" customHeight="1" x14ac:dyDescent="0.2">
      <c r="A12" s="16">
        <v>4</v>
      </c>
      <c r="B12" s="80" t="s">
        <v>108</v>
      </c>
      <c r="C12" s="82">
        <v>45638</v>
      </c>
      <c r="D12" s="23" t="s">
        <v>109</v>
      </c>
      <c r="E12" s="53">
        <f>G12+H12+I12+K12+M12+L12+N12+Q12+R12+J12</f>
        <v>348829.36</v>
      </c>
      <c r="F12" s="43" t="s">
        <v>110</v>
      </c>
      <c r="G12" s="95"/>
      <c r="H12" s="95"/>
      <c r="I12" s="95"/>
      <c r="J12" s="95"/>
      <c r="K12" s="95"/>
      <c r="L12" s="95"/>
      <c r="M12" s="95">
        <v>348829.36</v>
      </c>
      <c r="N12" s="95"/>
      <c r="O12" s="95"/>
      <c r="P12" s="95"/>
      <c r="Q12" s="96"/>
      <c r="R12" s="14"/>
      <c r="S12" s="14"/>
      <c r="T12" s="4"/>
      <c r="U12" s="4"/>
      <c r="V12" s="4"/>
    </row>
    <row r="13" spans="1:22" ht="18" customHeight="1" x14ac:dyDescent="0.2">
      <c r="A13" s="16">
        <v>5</v>
      </c>
      <c r="B13" s="80" t="s">
        <v>111</v>
      </c>
      <c r="C13" s="82">
        <v>45645</v>
      </c>
      <c r="D13" s="23" t="s">
        <v>112</v>
      </c>
      <c r="E13" s="53">
        <f>G13+H13+I13+K13+M13+L13+N13+Q13+R13+J13</f>
        <v>17400</v>
      </c>
      <c r="F13" s="43" t="s">
        <v>113</v>
      </c>
      <c r="G13" s="95">
        <v>17400</v>
      </c>
      <c r="H13" s="95"/>
      <c r="I13" s="95"/>
      <c r="J13" s="95"/>
      <c r="K13" s="95"/>
      <c r="L13" s="95"/>
      <c r="M13" s="95"/>
      <c r="N13" s="95"/>
      <c r="O13" s="95"/>
      <c r="P13" s="95"/>
      <c r="Q13" s="96"/>
      <c r="R13" s="14"/>
      <c r="S13" s="14"/>
      <c r="T13" s="4"/>
      <c r="U13" s="4"/>
      <c r="V13" s="4"/>
    </row>
    <row r="14" spans="1:22" x14ac:dyDescent="0.2">
      <c r="A14" s="16">
        <v>6</v>
      </c>
      <c r="B14" s="83" t="s">
        <v>114</v>
      </c>
      <c r="C14" s="82">
        <v>45651</v>
      </c>
      <c r="D14" s="22" t="s">
        <v>115</v>
      </c>
      <c r="E14" s="53">
        <f>G14+H14+I14+K14+M14+L14+N14+Q14+R14+J14</f>
        <v>40500</v>
      </c>
      <c r="F14" s="43" t="s">
        <v>116</v>
      </c>
      <c r="G14" s="95">
        <v>40500</v>
      </c>
      <c r="H14" s="95"/>
      <c r="I14" s="95"/>
      <c r="J14" s="95"/>
      <c r="K14" s="95"/>
      <c r="L14" s="95"/>
      <c r="M14" s="95"/>
      <c r="N14" s="95"/>
      <c r="O14" s="95"/>
      <c r="P14" s="95"/>
      <c r="Q14" s="96"/>
      <c r="R14" s="4"/>
      <c r="S14" s="4"/>
      <c r="T14" s="4"/>
      <c r="U14" s="4"/>
      <c r="V14" s="4"/>
    </row>
    <row r="15" spans="1:22" x14ac:dyDescent="0.2">
      <c r="A15" s="16">
        <v>7</v>
      </c>
      <c r="B15" s="83" t="s">
        <v>32</v>
      </c>
      <c r="C15" s="82">
        <v>45677</v>
      </c>
      <c r="D15" s="22" t="s">
        <v>11</v>
      </c>
      <c r="E15" s="53">
        <f>G15+H15+I15+K15+M15+L15+N15+Q15+R15+J15</f>
        <v>32040</v>
      </c>
      <c r="F15" s="43" t="s">
        <v>46</v>
      </c>
      <c r="G15" s="95"/>
      <c r="H15" s="95">
        <v>32040</v>
      </c>
      <c r="I15" s="95"/>
      <c r="J15" s="95"/>
      <c r="K15" s="95"/>
      <c r="L15" s="95"/>
      <c r="M15" s="95"/>
      <c r="N15" s="95"/>
      <c r="O15" s="95"/>
      <c r="P15" s="95"/>
      <c r="Q15" s="96"/>
      <c r="R15" s="4"/>
      <c r="S15" s="4"/>
      <c r="T15" s="4"/>
      <c r="U15" s="4"/>
      <c r="V15" s="4"/>
    </row>
    <row r="16" spans="1:22" ht="19.5" customHeight="1" x14ac:dyDescent="0.2">
      <c r="A16" s="16">
        <v>8</v>
      </c>
      <c r="B16" s="83" t="s">
        <v>36</v>
      </c>
      <c r="C16" s="82">
        <v>45677</v>
      </c>
      <c r="D16" s="22" t="s">
        <v>12</v>
      </c>
      <c r="E16" s="53">
        <f>G16+H16+I16+K16+M16+L16+N16+Q16+R16+J16</f>
        <v>10200</v>
      </c>
      <c r="F16" s="43" t="s">
        <v>46</v>
      </c>
      <c r="G16" s="95"/>
      <c r="H16" s="95">
        <v>10200</v>
      </c>
      <c r="I16" s="95"/>
      <c r="J16" s="95"/>
      <c r="K16" s="95"/>
      <c r="L16" s="95"/>
      <c r="M16" s="95"/>
      <c r="N16" s="95"/>
      <c r="O16" s="95"/>
      <c r="P16" s="95"/>
      <c r="Q16" s="96"/>
      <c r="R16" s="4"/>
      <c r="S16" s="4"/>
      <c r="T16" s="4"/>
      <c r="U16" s="4"/>
      <c r="V16" s="4"/>
    </row>
    <row r="17" spans="1:22" x14ac:dyDescent="0.2">
      <c r="A17" s="16">
        <v>9</v>
      </c>
      <c r="B17" s="83" t="s">
        <v>117</v>
      </c>
      <c r="C17" s="82">
        <v>45693</v>
      </c>
      <c r="D17" s="22" t="s">
        <v>118</v>
      </c>
      <c r="E17" s="53">
        <f>G17+H17+I17+K17+M17+L17+N17+Q17+R17+J17</f>
        <v>195162.97</v>
      </c>
      <c r="F17" s="52" t="s">
        <v>48</v>
      </c>
      <c r="G17" s="95"/>
      <c r="H17" s="95"/>
      <c r="I17" s="95">
        <v>195162.97</v>
      </c>
      <c r="J17" s="95"/>
      <c r="K17" s="95"/>
      <c r="L17" s="95"/>
      <c r="M17" s="95"/>
      <c r="N17" s="95"/>
      <c r="O17" s="95"/>
      <c r="P17" s="95"/>
      <c r="Q17" s="96"/>
      <c r="R17" s="4"/>
      <c r="S17" s="4"/>
      <c r="T17" s="4"/>
      <c r="U17" s="4"/>
      <c r="V17" s="4"/>
    </row>
    <row r="18" spans="1:22" x14ac:dyDescent="0.2">
      <c r="A18" s="16">
        <v>10</v>
      </c>
      <c r="B18" s="83" t="s">
        <v>119</v>
      </c>
      <c r="C18" s="82">
        <v>45691</v>
      </c>
      <c r="D18" s="58" t="s">
        <v>47</v>
      </c>
      <c r="E18" s="53">
        <f>G18+H18+I18+K18+M18+L18+N18+Q18+R18+J18</f>
        <v>12000</v>
      </c>
      <c r="F18" s="43" t="s">
        <v>120</v>
      </c>
      <c r="G18" s="95">
        <v>12000</v>
      </c>
      <c r="H18" s="95"/>
      <c r="I18" s="95"/>
      <c r="J18" s="95"/>
      <c r="K18" s="95"/>
      <c r="L18" s="95"/>
      <c r="M18" s="95"/>
      <c r="N18" s="95"/>
      <c r="O18" s="95"/>
      <c r="P18" s="95"/>
      <c r="Q18" s="96"/>
      <c r="R18" s="4"/>
      <c r="S18" s="4"/>
      <c r="T18" s="4"/>
      <c r="U18" s="4"/>
      <c r="V18" s="4"/>
    </row>
    <row r="19" spans="1:22" x14ac:dyDescent="0.2">
      <c r="A19" s="16">
        <v>11</v>
      </c>
      <c r="B19" s="83" t="s">
        <v>33</v>
      </c>
      <c r="C19" s="82">
        <v>45677</v>
      </c>
      <c r="D19" s="23" t="s">
        <v>121</v>
      </c>
      <c r="E19" s="53">
        <f>G19+H19+I19+K19+M19+L19+N19+Q19+R19+J19</f>
        <v>30835.200000000001</v>
      </c>
      <c r="F19" s="43" t="s">
        <v>122</v>
      </c>
      <c r="G19" s="95"/>
      <c r="H19" s="95"/>
      <c r="I19" s="95"/>
      <c r="J19" s="95"/>
      <c r="K19" s="95"/>
      <c r="L19" s="95">
        <v>30835.200000000001</v>
      </c>
      <c r="M19" s="95"/>
      <c r="N19" s="95"/>
      <c r="O19" s="95"/>
      <c r="P19" s="95"/>
      <c r="Q19" s="96"/>
      <c r="R19" s="4"/>
      <c r="S19" s="4"/>
      <c r="T19" s="4"/>
      <c r="U19" s="4"/>
      <c r="V19" s="4"/>
    </row>
    <row r="20" spans="1:22" x14ac:dyDescent="0.2">
      <c r="A20" s="16">
        <v>12</v>
      </c>
      <c r="B20" s="83" t="s">
        <v>123</v>
      </c>
      <c r="C20" s="84">
        <v>45695</v>
      </c>
      <c r="D20" s="22" t="s">
        <v>39</v>
      </c>
      <c r="E20" s="53">
        <f>G20+H20+I20+K20+M20+L20+N20+Q20+R20+J20</f>
        <v>2926</v>
      </c>
      <c r="F20" s="43" t="s">
        <v>62</v>
      </c>
      <c r="G20" s="95"/>
      <c r="H20" s="95"/>
      <c r="I20" s="95"/>
      <c r="J20" s="95"/>
      <c r="K20" s="95"/>
      <c r="L20" s="95">
        <v>2926</v>
      </c>
      <c r="M20" s="95"/>
      <c r="N20" s="95"/>
      <c r="O20" s="95"/>
      <c r="P20" s="95"/>
      <c r="Q20" s="96"/>
      <c r="R20" s="4"/>
      <c r="S20" s="4"/>
      <c r="T20" s="4"/>
      <c r="U20" s="4"/>
      <c r="V20" s="4"/>
    </row>
    <row r="21" spans="1:22" x14ac:dyDescent="0.2">
      <c r="A21" s="16">
        <v>13</v>
      </c>
      <c r="B21" s="83" t="s">
        <v>124</v>
      </c>
      <c r="C21" s="85">
        <v>45695</v>
      </c>
      <c r="D21" s="22" t="s">
        <v>39</v>
      </c>
      <c r="E21" s="53">
        <f>G21+H21+I21+K21+M21+L21+N21+Q21+R21+J21</f>
        <v>2926</v>
      </c>
      <c r="F21" s="43" t="s">
        <v>62</v>
      </c>
      <c r="G21" s="95"/>
      <c r="H21" s="95"/>
      <c r="I21" s="95"/>
      <c r="J21" s="95"/>
      <c r="K21" s="95"/>
      <c r="L21" s="95">
        <v>2926</v>
      </c>
      <c r="M21" s="95"/>
      <c r="N21" s="95"/>
      <c r="O21" s="95"/>
      <c r="P21" s="95"/>
      <c r="Q21" s="96"/>
      <c r="R21" s="4"/>
      <c r="S21" s="4"/>
      <c r="T21" s="4"/>
      <c r="U21" s="4"/>
      <c r="V21" s="4"/>
    </row>
    <row r="22" spans="1:22" x14ac:dyDescent="0.2">
      <c r="A22" s="16">
        <v>14</v>
      </c>
      <c r="B22" s="86" t="s">
        <v>125</v>
      </c>
      <c r="C22" s="85">
        <v>45699</v>
      </c>
      <c r="D22" s="22" t="s">
        <v>39</v>
      </c>
      <c r="E22" s="53">
        <f>G22+H22+I22+K22+M22+L22+N22+Q22+R22+J22</f>
        <v>2926</v>
      </c>
      <c r="F22" s="43" t="s">
        <v>62</v>
      </c>
      <c r="G22" s="95"/>
      <c r="H22" s="95"/>
      <c r="I22" s="95"/>
      <c r="J22" s="95"/>
      <c r="K22" s="95"/>
      <c r="L22" s="95">
        <v>2926</v>
      </c>
      <c r="M22" s="95"/>
      <c r="N22" s="95"/>
      <c r="O22" s="95"/>
      <c r="P22" s="95"/>
      <c r="Q22" s="96"/>
      <c r="R22" s="4"/>
      <c r="S22" s="4"/>
      <c r="T22" s="4"/>
      <c r="U22" s="4"/>
      <c r="V22" s="4"/>
    </row>
    <row r="23" spans="1:22" x14ac:dyDescent="0.2">
      <c r="A23" s="16">
        <v>15</v>
      </c>
      <c r="B23" s="86" t="s">
        <v>126</v>
      </c>
      <c r="C23" s="85">
        <v>45701</v>
      </c>
      <c r="D23" s="22" t="s">
        <v>127</v>
      </c>
      <c r="E23" s="53">
        <f>G23+H23+I23+K23+M23+L23+N23+Q23+R23+J23</f>
        <v>7100</v>
      </c>
      <c r="F23" s="43" t="s">
        <v>128</v>
      </c>
      <c r="G23" s="95">
        <v>7100</v>
      </c>
      <c r="H23" s="95"/>
      <c r="I23" s="95"/>
      <c r="J23" s="95"/>
      <c r="K23" s="95"/>
      <c r="L23" s="95"/>
      <c r="M23" s="95"/>
      <c r="N23" s="95"/>
      <c r="O23" s="95"/>
      <c r="P23" s="95"/>
      <c r="Q23" s="96"/>
      <c r="R23" s="4"/>
      <c r="S23" s="4"/>
      <c r="T23" s="4"/>
      <c r="U23" s="4"/>
      <c r="V23" s="4"/>
    </row>
    <row r="24" spans="1:22" x14ac:dyDescent="0.2">
      <c r="A24" s="16">
        <v>16</v>
      </c>
      <c r="B24" s="86"/>
      <c r="C24" s="85"/>
      <c r="D24" s="22"/>
      <c r="E24" s="53">
        <f>G24+H24+I24+K24+M24+L24+N24+Q24+R24+J24</f>
        <v>0</v>
      </c>
      <c r="F24" s="43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  <c r="R24" s="4"/>
      <c r="S24" s="4"/>
      <c r="T24" s="4"/>
      <c r="U24" s="4"/>
      <c r="V24" s="4"/>
    </row>
    <row r="25" spans="1:22" x14ac:dyDescent="0.2">
      <c r="A25" s="16">
        <v>17</v>
      </c>
      <c r="B25" s="8"/>
      <c r="C25" s="85"/>
      <c r="D25" s="22"/>
      <c r="E25" s="53">
        <f>G25+H25+I25+K25+M25+L25+N25+Q25+R25+J25</f>
        <v>0</v>
      </c>
      <c r="F25" s="43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  <c r="R25" s="4"/>
      <c r="S25" s="4"/>
      <c r="T25" s="4"/>
      <c r="U25" s="4"/>
      <c r="V25" s="4"/>
    </row>
    <row r="26" spans="1:22" x14ac:dyDescent="0.2">
      <c r="A26" s="16">
        <v>18</v>
      </c>
      <c r="B26" s="83"/>
      <c r="C26" s="84"/>
      <c r="D26" s="22"/>
      <c r="E26" s="53">
        <f>G26+H26+I26+K26+M26+L26+N26+Q26+R26+J26</f>
        <v>0</v>
      </c>
      <c r="F26" s="43"/>
      <c r="G26" s="53"/>
      <c r="H26" s="16"/>
      <c r="I26" s="16"/>
      <c r="J26" s="16"/>
      <c r="K26" s="16"/>
      <c r="L26" s="16"/>
      <c r="M26" s="16"/>
      <c r="N26" s="16"/>
      <c r="O26" s="16"/>
      <c r="P26" s="16"/>
      <c r="Q26" s="4"/>
      <c r="R26" s="4"/>
      <c r="S26" s="4"/>
      <c r="T26" s="4"/>
      <c r="U26" s="4"/>
      <c r="V26" s="4"/>
    </row>
    <row r="27" spans="1:22" x14ac:dyDescent="0.2">
      <c r="A27" s="16">
        <v>19</v>
      </c>
      <c r="B27" s="83"/>
      <c r="C27" s="84"/>
      <c r="D27" s="22"/>
      <c r="E27" s="53">
        <f>G27+H27+I27+K27+M27+L27+N27+Q27+R27+J27</f>
        <v>0</v>
      </c>
      <c r="F27" s="43"/>
      <c r="G27" s="53"/>
      <c r="H27" s="16"/>
      <c r="I27" s="16"/>
      <c r="J27" s="16"/>
      <c r="K27" s="16"/>
      <c r="L27" s="16"/>
      <c r="M27" s="16"/>
      <c r="N27" s="16"/>
      <c r="O27" s="16"/>
      <c r="P27" s="16"/>
      <c r="Q27" s="4"/>
      <c r="R27" s="4"/>
      <c r="S27" s="4"/>
      <c r="T27" s="4"/>
      <c r="U27" s="4"/>
      <c r="V27" s="4"/>
    </row>
    <row r="28" spans="1:22" x14ac:dyDescent="0.2">
      <c r="A28" s="16">
        <v>20</v>
      </c>
      <c r="B28" s="83"/>
      <c r="C28" s="84"/>
      <c r="D28" s="22"/>
      <c r="E28" s="53">
        <f>G28+H28+I28+K28+M28+L28+N28+Q28+R28+J28</f>
        <v>0</v>
      </c>
      <c r="F28" s="43"/>
      <c r="G28" s="53"/>
      <c r="H28" s="16"/>
      <c r="I28" s="16"/>
      <c r="J28" s="16"/>
      <c r="K28" s="16"/>
      <c r="L28" s="16"/>
      <c r="M28" s="16"/>
      <c r="N28" s="16"/>
      <c r="O28" s="16"/>
      <c r="P28" s="16"/>
      <c r="Q28" s="4"/>
      <c r="R28" s="4"/>
      <c r="S28" s="4"/>
      <c r="T28" s="4"/>
      <c r="U28" s="4"/>
      <c r="V28" s="4"/>
    </row>
    <row r="29" spans="1:22" x14ac:dyDescent="0.2">
      <c r="A29" s="16">
        <v>21</v>
      </c>
      <c r="B29" s="83"/>
      <c r="C29" s="84"/>
      <c r="D29" s="22"/>
      <c r="E29" s="53">
        <f>G29+H29+I29+K29+M29+L29+N29+Q29+R29+J29+O29+P29</f>
        <v>0</v>
      </c>
      <c r="F29" s="43"/>
      <c r="G29" s="53"/>
      <c r="H29" s="16"/>
      <c r="I29" s="16"/>
      <c r="J29" s="16"/>
      <c r="K29" s="16"/>
      <c r="L29" s="16"/>
      <c r="M29" s="16"/>
      <c r="N29" s="16"/>
      <c r="O29" s="16"/>
      <c r="P29" s="16"/>
      <c r="Q29" s="4"/>
      <c r="R29" s="4"/>
      <c r="S29" s="4"/>
      <c r="T29" s="4"/>
      <c r="U29" s="4"/>
      <c r="V29" s="4"/>
    </row>
    <row r="30" spans="1:22" hidden="1" x14ac:dyDescent="0.2">
      <c r="A30" s="16">
        <v>22</v>
      </c>
      <c r="B30" s="83"/>
      <c r="C30" s="84"/>
      <c r="D30" s="22"/>
      <c r="E30" s="53">
        <f>G30+H30+I30+K30+M30+L30+N30+Q30+R30+J30+O30+P30</f>
        <v>0</v>
      </c>
      <c r="F30" s="43"/>
      <c r="G30" s="53"/>
      <c r="H30" s="16"/>
      <c r="I30" s="16"/>
      <c r="J30" s="16"/>
      <c r="K30" s="16"/>
      <c r="L30" s="16"/>
      <c r="M30" s="16"/>
      <c r="N30" s="16"/>
      <c r="O30" s="16"/>
      <c r="P30" s="16"/>
      <c r="Q30" s="4"/>
      <c r="R30" s="4"/>
      <c r="S30" s="4"/>
      <c r="T30" s="4"/>
      <c r="U30" s="4"/>
      <c r="V30" s="4"/>
    </row>
    <row r="31" spans="1:22" hidden="1" x14ac:dyDescent="0.2">
      <c r="A31" s="16">
        <v>23</v>
      </c>
      <c r="B31" s="83"/>
      <c r="C31" s="84"/>
      <c r="D31" s="23"/>
      <c r="E31" s="53">
        <f>G31+H31+I31+K31+M31+L31+N31+Q31+R31+J31+O31+P31</f>
        <v>0</v>
      </c>
      <c r="F31" s="16"/>
      <c r="G31" s="53"/>
      <c r="H31" s="16"/>
      <c r="I31" s="16"/>
      <c r="J31" s="16"/>
      <c r="K31" s="16"/>
      <c r="L31" s="16"/>
      <c r="M31" s="16"/>
      <c r="N31" s="16"/>
      <c r="O31" s="16"/>
      <c r="P31" s="16"/>
      <c r="Q31" s="4"/>
      <c r="R31" s="4"/>
      <c r="S31" s="4"/>
      <c r="T31" s="4"/>
      <c r="U31" s="4"/>
      <c r="V31" s="4"/>
    </row>
    <row r="32" spans="1:22" hidden="1" x14ac:dyDescent="0.2">
      <c r="A32" s="16">
        <v>24</v>
      </c>
      <c r="B32" s="83"/>
      <c r="C32" s="84"/>
      <c r="D32" s="23"/>
      <c r="E32" s="53">
        <f>G32+H32+I32+K32+M32+L32+N32+Q32+R32+J32+O32+P32</f>
        <v>0</v>
      </c>
      <c r="F32" s="16"/>
      <c r="G32" s="53"/>
      <c r="H32" s="16"/>
      <c r="I32" s="16"/>
      <c r="J32" s="16"/>
      <c r="K32" s="16"/>
      <c r="L32" s="16"/>
      <c r="M32" s="16"/>
      <c r="N32" s="16"/>
      <c r="O32" s="16"/>
      <c r="P32" s="16"/>
      <c r="Q32" s="4"/>
      <c r="R32" s="4"/>
      <c r="S32" s="4"/>
      <c r="T32" s="4"/>
      <c r="U32" s="4"/>
      <c r="V32" s="4"/>
    </row>
    <row r="33" spans="1:22" hidden="1" x14ac:dyDescent="0.2">
      <c r="A33" s="16">
        <v>25</v>
      </c>
      <c r="B33" s="83"/>
      <c r="C33" s="84"/>
      <c r="D33" s="23"/>
      <c r="E33" s="53">
        <f>G33+H33+I33+K33+M33+L33+N33+Q33+R33+J33+O33+P33</f>
        <v>0</v>
      </c>
      <c r="F33" s="43"/>
      <c r="G33" s="53"/>
      <c r="H33" s="16"/>
      <c r="I33" s="16"/>
      <c r="J33" s="16"/>
      <c r="K33" s="16"/>
      <c r="L33" s="16"/>
      <c r="M33" s="16"/>
      <c r="N33" s="16"/>
      <c r="O33" s="16"/>
      <c r="P33" s="16"/>
      <c r="Q33" s="4"/>
      <c r="R33" s="4"/>
      <c r="S33" s="4"/>
      <c r="T33" s="4"/>
      <c r="U33" s="4"/>
      <c r="V33" s="4"/>
    </row>
    <row r="34" spans="1:22" hidden="1" x14ac:dyDescent="0.2">
      <c r="A34" s="16">
        <v>26</v>
      </c>
      <c r="B34" s="83"/>
      <c r="C34" s="84"/>
      <c r="D34" s="22"/>
      <c r="E34" s="53">
        <f>G34+H34+I34+K34+M34+L34+N34+Q34+R34+J34+O34+P34</f>
        <v>0</v>
      </c>
      <c r="F34" s="43"/>
      <c r="G34" s="53"/>
      <c r="H34" s="16"/>
      <c r="I34" s="16"/>
      <c r="J34" s="16"/>
      <c r="K34" s="16"/>
      <c r="L34" s="16"/>
      <c r="M34" s="16"/>
      <c r="N34" s="16"/>
      <c r="O34" s="16"/>
      <c r="P34" s="16"/>
      <c r="Q34" s="4"/>
      <c r="R34" s="4"/>
      <c r="S34" s="4"/>
      <c r="T34" s="4"/>
      <c r="U34" s="4"/>
      <c r="V34" s="4"/>
    </row>
    <row r="35" spans="1:22" hidden="1" x14ac:dyDescent="0.2">
      <c r="A35" s="16">
        <v>27</v>
      </c>
      <c r="B35" s="83"/>
      <c r="C35" s="84"/>
      <c r="D35" s="22"/>
      <c r="E35" s="53">
        <f>G35+H35+I35+K35+M35+L35+N35+Q35+R35+J35+O35+P35</f>
        <v>0</v>
      </c>
      <c r="F35" s="43"/>
      <c r="G35" s="53"/>
      <c r="H35" s="16"/>
      <c r="I35" s="16"/>
      <c r="J35" s="16"/>
      <c r="K35" s="16"/>
      <c r="L35" s="16"/>
      <c r="M35" s="16"/>
      <c r="N35" s="16"/>
      <c r="O35" s="16"/>
      <c r="P35" s="16"/>
      <c r="Q35" s="4"/>
      <c r="R35" s="4"/>
      <c r="S35" s="4"/>
      <c r="T35" s="4"/>
      <c r="U35" s="4"/>
      <c r="V35" s="4"/>
    </row>
    <row r="36" spans="1:22" hidden="1" x14ac:dyDescent="0.2">
      <c r="A36" s="16">
        <v>28</v>
      </c>
      <c r="B36" s="83"/>
      <c r="C36" s="84"/>
      <c r="D36" s="22"/>
      <c r="E36" s="53">
        <f>G36+H36+I36+K36+M36+L36+N36+Q36+R36+J36+O36+P36</f>
        <v>0</v>
      </c>
      <c r="F36" s="43"/>
      <c r="G36" s="53"/>
      <c r="H36" s="16"/>
      <c r="I36" s="16"/>
      <c r="J36" s="16"/>
      <c r="K36" s="16"/>
      <c r="L36" s="16"/>
      <c r="M36" s="16"/>
      <c r="N36" s="16"/>
      <c r="O36" s="16"/>
      <c r="P36" s="16"/>
      <c r="Q36" s="4"/>
      <c r="R36" s="4"/>
      <c r="S36" s="4"/>
      <c r="T36" s="4"/>
      <c r="U36" s="4"/>
      <c r="V36" s="4"/>
    </row>
    <row r="37" spans="1:22" hidden="1" x14ac:dyDescent="0.2">
      <c r="A37" s="16">
        <v>29</v>
      </c>
      <c r="B37" s="83"/>
      <c r="C37" s="84"/>
      <c r="D37" s="22"/>
      <c r="E37" s="53">
        <f>G37+H37+I37+K37+M37+L37+N37+Q37+R37+J37+O37+P37</f>
        <v>0</v>
      </c>
      <c r="F37" s="43"/>
      <c r="G37" s="53"/>
      <c r="H37" s="16"/>
      <c r="I37" s="16"/>
      <c r="J37" s="16"/>
      <c r="K37" s="16"/>
      <c r="L37" s="16"/>
      <c r="M37" s="16"/>
      <c r="N37" s="16"/>
      <c r="O37" s="16"/>
      <c r="P37" s="16"/>
      <c r="Q37" s="4"/>
      <c r="R37" s="4"/>
      <c r="S37" s="4"/>
      <c r="T37" s="4"/>
      <c r="U37" s="4"/>
      <c r="V37" s="4"/>
    </row>
    <row r="38" spans="1:22" hidden="1" x14ac:dyDescent="0.2">
      <c r="A38" s="16">
        <v>30</v>
      </c>
      <c r="B38" s="83"/>
      <c r="C38" s="84"/>
      <c r="D38" s="22"/>
      <c r="E38" s="53">
        <f>G38+H38+I38+K38+M38+L38+N38+Q38+R38+J38+O38+P38</f>
        <v>0</v>
      </c>
      <c r="F38" s="43"/>
      <c r="G38" s="53"/>
      <c r="H38" s="16"/>
      <c r="I38" s="16"/>
      <c r="J38" s="16"/>
      <c r="K38" s="16"/>
      <c r="L38" s="16"/>
      <c r="M38" s="16"/>
      <c r="N38" s="16"/>
      <c r="O38" s="16"/>
      <c r="P38" s="16"/>
      <c r="Q38" s="4"/>
      <c r="R38" s="4"/>
      <c r="S38" s="4"/>
      <c r="T38" s="4"/>
      <c r="U38" s="4"/>
      <c r="V38" s="4"/>
    </row>
    <row r="39" spans="1:22" hidden="1" x14ac:dyDescent="0.2">
      <c r="A39" s="16">
        <v>31</v>
      </c>
      <c r="B39" s="83"/>
      <c r="C39" s="84"/>
      <c r="D39" s="22"/>
      <c r="E39" s="53">
        <f>G39+H39+I39+K39+M39+L39+N39+Q39+R39+J39+O39+P39</f>
        <v>0</v>
      </c>
      <c r="F39" s="43"/>
      <c r="G39" s="53"/>
      <c r="H39" s="16"/>
      <c r="I39" s="16"/>
      <c r="J39" s="16"/>
      <c r="K39" s="16"/>
      <c r="L39" s="16"/>
      <c r="M39" s="16"/>
      <c r="N39" s="16"/>
      <c r="O39" s="16"/>
      <c r="P39" s="16"/>
      <c r="Q39" s="4"/>
      <c r="R39" s="4"/>
      <c r="S39" s="4"/>
      <c r="T39" s="4"/>
      <c r="U39" s="4"/>
      <c r="V39" s="4"/>
    </row>
    <row r="40" spans="1:22" hidden="1" x14ac:dyDescent="0.2">
      <c r="A40" s="16">
        <v>32</v>
      </c>
      <c r="B40" s="83"/>
      <c r="C40" s="84"/>
      <c r="D40" s="22"/>
      <c r="E40" s="53">
        <f>G40+H40+I40+K40+M40+L40+N40+Q40+R40+J40+O40+P40</f>
        <v>0</v>
      </c>
      <c r="F40" s="43"/>
      <c r="G40" s="53"/>
      <c r="H40" s="16"/>
      <c r="I40" s="16"/>
      <c r="J40" s="16"/>
      <c r="K40" s="16"/>
      <c r="L40" s="16"/>
      <c r="M40" s="16"/>
      <c r="N40" s="16"/>
      <c r="O40" s="16"/>
      <c r="P40" s="16"/>
      <c r="Q40" s="4"/>
      <c r="R40" s="4"/>
      <c r="S40" s="4"/>
      <c r="T40" s="4"/>
      <c r="U40" s="4"/>
      <c r="V40" s="4"/>
    </row>
    <row r="41" spans="1:22" hidden="1" x14ac:dyDescent="0.2">
      <c r="A41" s="16">
        <v>33</v>
      </c>
      <c r="B41" s="83"/>
      <c r="C41" s="84"/>
      <c r="D41" s="22"/>
      <c r="E41" s="53">
        <f>G41+H41+I41+K41+M41+L41+N41+Q41+R41+J41+O41+P41</f>
        <v>0</v>
      </c>
      <c r="F41" s="43"/>
      <c r="G41" s="53"/>
      <c r="H41" s="16"/>
      <c r="I41" s="16"/>
      <c r="J41" s="16"/>
      <c r="K41" s="16"/>
      <c r="L41" s="16"/>
      <c r="M41" s="16"/>
      <c r="N41" s="16"/>
      <c r="O41" s="16"/>
      <c r="P41" s="16"/>
      <c r="Q41" s="4"/>
      <c r="R41" s="4"/>
      <c r="S41" s="4"/>
      <c r="T41" s="4"/>
      <c r="U41" s="4"/>
      <c r="V41" s="4"/>
    </row>
    <row r="42" spans="1:22" hidden="1" x14ac:dyDescent="0.2">
      <c r="A42" s="16">
        <v>34</v>
      </c>
      <c r="B42" s="83"/>
      <c r="C42" s="84"/>
      <c r="D42" s="22"/>
      <c r="E42" s="53">
        <f>G42+H42+I42+K42+M42+L42+N42+Q42+R42+J42+O42+P42</f>
        <v>0</v>
      </c>
      <c r="F42" s="43"/>
      <c r="G42" s="53"/>
      <c r="H42" s="16"/>
      <c r="I42" s="16"/>
      <c r="J42" s="16"/>
      <c r="K42" s="16"/>
      <c r="L42" s="16"/>
      <c r="M42" s="16"/>
      <c r="N42" s="16"/>
      <c r="O42" s="16"/>
      <c r="P42" s="16"/>
      <c r="Q42" s="4"/>
      <c r="R42" s="4"/>
      <c r="S42" s="4"/>
      <c r="T42" s="4"/>
      <c r="U42" s="4"/>
      <c r="V42" s="4"/>
    </row>
    <row r="43" spans="1:22" hidden="1" x14ac:dyDescent="0.2">
      <c r="A43" s="16">
        <v>35</v>
      </c>
      <c r="B43" s="80"/>
      <c r="C43" s="84"/>
      <c r="D43" s="22"/>
      <c r="E43" s="53">
        <f>G43+H43+I43+K43+M43+L43+N43+Q43+R43+J43+O43+P43</f>
        <v>0</v>
      </c>
      <c r="F43" s="43"/>
      <c r="G43" s="53"/>
      <c r="H43" s="16"/>
      <c r="I43" s="16"/>
      <c r="J43" s="16"/>
      <c r="K43" s="16"/>
      <c r="L43" s="16"/>
      <c r="M43" s="16"/>
      <c r="N43" s="16"/>
      <c r="O43" s="16"/>
      <c r="P43" s="16"/>
      <c r="Q43" s="4"/>
      <c r="R43" s="4"/>
      <c r="S43" s="4"/>
      <c r="T43" s="4"/>
      <c r="U43" s="4"/>
      <c r="V43" s="4"/>
    </row>
    <row r="44" spans="1:22" hidden="1" x14ac:dyDescent="0.2">
      <c r="A44" s="16">
        <v>36</v>
      </c>
      <c r="B44" s="80"/>
      <c r="C44" s="84"/>
      <c r="D44" s="22"/>
      <c r="E44" s="53">
        <f>G44+H44+I44+K44+M44+L44+N44+Q44+R44+J44+O44+P44</f>
        <v>0</v>
      </c>
      <c r="F44" s="43"/>
      <c r="G44" s="53"/>
      <c r="H44" s="16"/>
      <c r="I44" s="16"/>
      <c r="J44" s="16"/>
      <c r="K44" s="16"/>
      <c r="L44" s="16"/>
      <c r="M44" s="16"/>
      <c r="N44" s="16"/>
      <c r="O44" s="16"/>
      <c r="P44" s="16"/>
      <c r="Q44" s="4"/>
      <c r="R44" s="4"/>
      <c r="S44" s="4"/>
      <c r="T44" s="4"/>
      <c r="U44" s="4"/>
      <c r="V44" s="4"/>
    </row>
    <row r="45" spans="1:22" hidden="1" x14ac:dyDescent="0.2">
      <c r="A45" s="16">
        <v>37</v>
      </c>
      <c r="B45" s="83"/>
      <c r="C45" s="84"/>
      <c r="D45" s="22"/>
      <c r="E45" s="53">
        <f>G45+H45+I45+K45+M45+L45+N45+Q45+R45+J45+O45+P45</f>
        <v>0</v>
      </c>
      <c r="F45" s="43"/>
      <c r="G45" s="53"/>
      <c r="H45" s="16"/>
      <c r="I45" s="16"/>
      <c r="J45" s="16"/>
      <c r="K45" s="16"/>
      <c r="L45" s="16"/>
      <c r="M45" s="16"/>
      <c r="N45" s="16"/>
      <c r="O45" s="16"/>
      <c r="P45" s="16"/>
      <c r="Q45" s="4"/>
      <c r="R45" s="4"/>
      <c r="S45" s="4"/>
      <c r="T45" s="4"/>
      <c r="U45" s="4"/>
      <c r="V45" s="4"/>
    </row>
    <row r="46" spans="1:22" hidden="1" x14ac:dyDescent="0.2">
      <c r="A46" s="16">
        <v>38</v>
      </c>
      <c r="B46" s="83"/>
      <c r="C46" s="84"/>
      <c r="D46" s="22"/>
      <c r="E46" s="53">
        <f>G46+H46+I46+K46+M46+L46+N46+Q46+R46+J46+O46+P46</f>
        <v>0</v>
      </c>
      <c r="F46" s="43"/>
      <c r="G46" s="53"/>
      <c r="H46" s="16"/>
      <c r="I46" s="16"/>
      <c r="J46" s="16"/>
      <c r="K46" s="16"/>
      <c r="L46" s="16"/>
      <c r="M46" s="16"/>
      <c r="N46" s="16"/>
      <c r="O46" s="16"/>
      <c r="P46" s="16"/>
      <c r="Q46" s="4"/>
      <c r="R46" s="4"/>
      <c r="S46" s="4"/>
      <c r="T46" s="4"/>
      <c r="U46" s="4"/>
      <c r="V46" s="4"/>
    </row>
    <row r="47" spans="1:22" hidden="1" x14ac:dyDescent="0.2">
      <c r="A47" s="16">
        <v>39</v>
      </c>
      <c r="B47" s="83"/>
      <c r="C47" s="84"/>
      <c r="D47" s="22"/>
      <c r="E47" s="53">
        <f>G47+H47+I47+K47+M47+L47+N47+Q47+R47+J47+O47+P47</f>
        <v>0</v>
      </c>
      <c r="F47" s="43"/>
      <c r="G47" s="53"/>
      <c r="H47" s="16"/>
      <c r="I47" s="16"/>
      <c r="J47" s="16"/>
      <c r="K47" s="16"/>
      <c r="L47" s="16"/>
      <c r="M47" s="16"/>
      <c r="N47" s="16"/>
      <c r="O47" s="16"/>
      <c r="P47" s="16"/>
      <c r="Q47" s="4"/>
      <c r="R47" s="4"/>
      <c r="S47" s="4"/>
      <c r="T47" s="4"/>
      <c r="U47" s="4"/>
      <c r="V47" s="4"/>
    </row>
    <row r="48" spans="1:22" hidden="1" x14ac:dyDescent="0.2">
      <c r="A48" s="16">
        <v>40</v>
      </c>
      <c r="B48" s="83"/>
      <c r="C48" s="84"/>
      <c r="D48" s="22"/>
      <c r="E48" s="53">
        <f>G48+H48+I48+K48+M48+L48+N48+Q48+R48+J48+O48+P48</f>
        <v>0</v>
      </c>
      <c r="F48" s="43"/>
      <c r="G48" s="53"/>
      <c r="H48" s="16"/>
      <c r="I48" s="16"/>
      <c r="J48" s="16"/>
      <c r="K48" s="16"/>
      <c r="L48" s="16"/>
      <c r="M48" s="16"/>
      <c r="N48" s="16"/>
      <c r="O48" s="16"/>
      <c r="P48" s="16"/>
      <c r="Q48" s="8"/>
      <c r="R48" s="4"/>
      <c r="S48" s="4"/>
      <c r="T48" s="4"/>
      <c r="U48" s="4"/>
      <c r="V48" s="4"/>
    </row>
    <row r="49" spans="1:23" hidden="1" x14ac:dyDescent="0.2">
      <c r="A49" s="16">
        <v>41</v>
      </c>
      <c r="B49" s="83"/>
      <c r="C49" s="84"/>
      <c r="D49" s="22"/>
      <c r="E49" s="53">
        <f>G49+H49+I49+K49+M49+L49+N49+Q49+R49+J49+O49+P49</f>
        <v>0</v>
      </c>
      <c r="F49" s="43"/>
      <c r="G49" s="53"/>
      <c r="H49" s="16"/>
      <c r="I49" s="16"/>
      <c r="J49" s="16"/>
      <c r="K49" s="16"/>
      <c r="L49" s="16"/>
      <c r="M49" s="16"/>
      <c r="N49" s="16"/>
      <c r="O49" s="16"/>
      <c r="P49" s="16"/>
      <c r="Q49" s="8"/>
      <c r="R49" s="4"/>
      <c r="S49" s="4"/>
      <c r="T49" s="4"/>
      <c r="U49" s="4"/>
      <c r="V49" s="4"/>
    </row>
    <row r="50" spans="1:23" hidden="1" x14ac:dyDescent="0.2">
      <c r="A50" s="16">
        <v>42</v>
      </c>
      <c r="B50" s="83"/>
      <c r="C50" s="84"/>
      <c r="D50" s="22"/>
      <c r="E50" s="53">
        <f>G50+H50+I50+K50+M50+L50+N50+Q50+R50+J50+O50+P50</f>
        <v>0</v>
      </c>
      <c r="F50" s="43"/>
      <c r="G50" s="53"/>
      <c r="H50" s="16"/>
      <c r="I50" s="16"/>
      <c r="J50" s="16"/>
      <c r="K50" s="16"/>
      <c r="L50" s="16"/>
      <c r="M50" s="16"/>
      <c r="N50" s="16"/>
      <c r="O50" s="16"/>
      <c r="P50" s="16"/>
      <c r="Q50" s="8"/>
      <c r="R50" s="4"/>
      <c r="S50" s="4"/>
      <c r="T50" s="4"/>
      <c r="U50" s="4"/>
      <c r="V50" s="4"/>
    </row>
    <row r="51" spans="1:23" hidden="1" x14ac:dyDescent="0.2">
      <c r="A51" s="16">
        <v>43</v>
      </c>
      <c r="B51" s="83"/>
      <c r="C51" s="84"/>
      <c r="D51" s="22"/>
      <c r="E51" s="53">
        <f>G51+H51+I51+K51+M51+L51+N51+Q51+R51+J51+O51+P51</f>
        <v>0</v>
      </c>
      <c r="F51" s="43"/>
      <c r="G51" s="53"/>
      <c r="H51" s="16"/>
      <c r="I51" s="16"/>
      <c r="J51" s="16"/>
      <c r="K51" s="16"/>
      <c r="L51" s="16"/>
      <c r="M51" s="16"/>
      <c r="N51" s="16"/>
      <c r="O51" s="16"/>
      <c r="P51" s="16"/>
      <c r="Q51" s="8"/>
      <c r="R51" s="4"/>
      <c r="S51" s="4"/>
      <c r="T51" s="4"/>
      <c r="U51" s="4"/>
      <c r="V51" s="4"/>
    </row>
    <row r="52" spans="1:23" hidden="1" x14ac:dyDescent="0.2">
      <c r="A52" s="16">
        <v>44</v>
      </c>
      <c r="B52" s="83"/>
      <c r="C52" s="84"/>
      <c r="D52" s="22"/>
      <c r="E52" s="53">
        <f>G52+H52+I52+K52+M52+L52+N52+Q52+R52+J52+O52+P52</f>
        <v>0</v>
      </c>
      <c r="F52" s="43"/>
      <c r="G52" s="53"/>
      <c r="H52" s="16"/>
      <c r="I52" s="16"/>
      <c r="J52" s="16"/>
      <c r="K52" s="16"/>
      <c r="L52" s="16"/>
      <c r="M52" s="16"/>
      <c r="N52" s="16"/>
      <c r="O52" s="16"/>
      <c r="P52" s="16"/>
      <c r="Q52" s="8"/>
      <c r="R52" s="4"/>
      <c r="S52" s="4"/>
      <c r="T52" s="4"/>
      <c r="U52" s="4"/>
      <c r="V52" s="4"/>
    </row>
    <row r="53" spans="1:23" x14ac:dyDescent="0.2">
      <c r="A53" s="14"/>
      <c r="B53" s="4"/>
      <c r="C53" s="19"/>
      <c r="D53" s="21"/>
      <c r="E53" s="53">
        <f>SUM(E9:E52)</f>
        <v>2023480.0299999998</v>
      </c>
      <c r="F53" s="53">
        <f>SUM(F9:F52)</f>
        <v>0</v>
      </c>
      <c r="G53" s="53">
        <f>SUM(G9:G52)</f>
        <v>77000</v>
      </c>
      <c r="H53" s="53">
        <f>SUM(H9:H52)</f>
        <v>42240</v>
      </c>
      <c r="I53" s="53">
        <f>SUM(I9:I52)</f>
        <v>195162.97</v>
      </c>
      <c r="J53" s="53">
        <f>SUM(J9:J52)</f>
        <v>1320634.5</v>
      </c>
      <c r="K53" s="53">
        <f>SUM(K9:K52)</f>
        <v>0</v>
      </c>
      <c r="L53" s="53">
        <f>SUM(L9:L52)</f>
        <v>39613.199999999997</v>
      </c>
      <c r="M53" s="53">
        <f>SUM(M9:M52)</f>
        <v>348829.36</v>
      </c>
      <c r="N53" s="53">
        <f>SUM(N9:N52)</f>
        <v>0</v>
      </c>
      <c r="O53" s="53">
        <f>SUM(O9:O52)</f>
        <v>0</v>
      </c>
      <c r="P53" s="53">
        <f>SUM(P9:P52)</f>
        <v>0</v>
      </c>
      <c r="Q53" s="53">
        <f>SUM(Q9:Q52)</f>
        <v>0</v>
      </c>
      <c r="R53" s="53">
        <f>SUM(R9:R52)</f>
        <v>0</v>
      </c>
      <c r="S53" s="53">
        <f>SUM(S9:S52)</f>
        <v>0</v>
      </c>
      <c r="T53" s="53">
        <f>SUM(T9:T52)</f>
        <v>0</v>
      </c>
      <c r="U53" s="53">
        <f>SUM(U9:U52)</f>
        <v>0</v>
      </c>
      <c r="V53" s="53">
        <f>SUM(V9:V52)</f>
        <v>0</v>
      </c>
      <c r="W53" s="62"/>
    </row>
    <row r="54" spans="1:23" x14ac:dyDescent="0.2">
      <c r="A54" s="4"/>
      <c r="B54" s="4"/>
      <c r="C54" s="4"/>
      <c r="D54" s="21"/>
      <c r="E54" s="10" t="s">
        <v>17</v>
      </c>
      <c r="F54" s="10"/>
      <c r="G54" s="54">
        <f>G6+G8-G53</f>
        <v>-77000</v>
      </c>
      <c r="H54" s="54">
        <f>H6-H53</f>
        <v>-42240</v>
      </c>
      <c r="I54" s="54">
        <f>I6-I53</f>
        <v>-195162.97</v>
      </c>
      <c r="J54" s="55">
        <f>J6-J53</f>
        <v>-1320634.5</v>
      </c>
      <c r="K54" s="55">
        <f>K6-K53</f>
        <v>0</v>
      </c>
      <c r="L54" s="56">
        <f>L6-L53</f>
        <v>-39613.199999999997</v>
      </c>
      <c r="M54" s="56"/>
      <c r="N54" s="56">
        <f>N6-N53</f>
        <v>0</v>
      </c>
      <c r="O54" s="56">
        <f>O6-O53</f>
        <v>0</v>
      </c>
      <c r="P54" s="87">
        <f>P6-P53</f>
        <v>0</v>
      </c>
      <c r="Q54" s="59">
        <f>Q6-Q53</f>
        <v>0</v>
      </c>
      <c r="R54" s="59">
        <f>R6-R53</f>
        <v>0</v>
      </c>
      <c r="S54" s="37">
        <f>S6-S53</f>
        <v>0</v>
      </c>
      <c r="T54" s="37">
        <f>T6-T53</f>
        <v>0</v>
      </c>
      <c r="U54" s="37">
        <f>U6-U53</f>
        <v>0</v>
      </c>
      <c r="V54" s="37">
        <f>V6-V53</f>
        <v>0</v>
      </c>
    </row>
    <row r="59" spans="1:23" x14ac:dyDescent="0.2">
      <c r="D59" s="20" t="s">
        <v>37</v>
      </c>
    </row>
    <row r="63" spans="1:23" ht="0.75" customHeight="1" x14ac:dyDescent="0.2">
      <c r="G63" s="1">
        <v>225</v>
      </c>
    </row>
    <row r="64" spans="1:23" hidden="1" x14ac:dyDescent="0.2">
      <c r="G64" s="1">
        <v>340</v>
      </c>
    </row>
    <row r="65" spans="7:7" hidden="1" x14ac:dyDescent="0.2">
      <c r="G65" s="1">
        <v>226</v>
      </c>
    </row>
  </sheetData>
  <mergeCells count="1">
    <mergeCell ref="L3:N3"/>
  </mergeCells>
  <phoneticPr fontId="0" type="noConversion"/>
  <conditionalFormatting sqref="G9:R4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{2FDA867B-106E-4AB1-8199-30D8143F5652}</x14:id>
        </ext>
      </extLst>
    </cfRule>
  </conditionalFormatting>
  <pageMargins left="0" right="0" top="0" bottom="0" header="0.51181102362204722" footer="0.51181102362204722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DA867B-106E-4AB1-8199-30D8143F56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G9:R46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тип средств 340 продукты</vt:lpstr>
      <vt:lpstr>тип средств добров</vt:lpstr>
      <vt:lpstr>тип средств бюджет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DS-312</cp:lastModifiedBy>
  <cp:lastPrinted>2025-01-13T06:32:34Z</cp:lastPrinted>
  <dcterms:created xsi:type="dcterms:W3CDTF">1996-10-08T23:32:33Z</dcterms:created>
  <dcterms:modified xsi:type="dcterms:W3CDTF">2025-02-17T04:27:59Z</dcterms:modified>
</cp:coreProperties>
</file>